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PO-PLE" r:id="rId3" sheetId="1"/>
    <sheet name="CFF - PLE" r:id="rId4" sheetId="2"/>
  </sheets>
</workbook>
</file>

<file path=xl/sharedStrings.xml><?xml version="1.0" encoding="utf-8"?>
<sst xmlns="http://schemas.openxmlformats.org/spreadsheetml/2006/main" count="512" uniqueCount="124">
  <si>
    <t>Nivel</t>
  </si>
  <si>
    <t>N° Macrosserviço / Serviço</t>
  </si>
  <si>
    <t>Fonte</t>
  </si>
  <si>
    <t>Código</t>
  </si>
  <si>
    <t>Descrição Macrosserviço / Serviço</t>
  </si>
  <si>
    <t>Qtd. (valor calculado)</t>
  </si>
  <si>
    <t>Und.</t>
  </si>
  <si>
    <t>Custo Unitário Referência</t>
  </si>
  <si>
    <t>Custo Unitário</t>
  </si>
  <si>
    <t>BDI</t>
  </si>
  <si>
    <t>Preço Unitário (valor calculado)</t>
  </si>
  <si>
    <t>Preço Total (valor calculado)</t>
  </si>
  <si>
    <t>Observação</t>
  </si>
  <si>
    <t>N° Evento</t>
  </si>
  <si>
    <t>Evento</t>
  </si>
  <si>
    <t>N° Frente de Obra</t>
  </si>
  <si>
    <t>Frente de Obra</t>
  </si>
  <si>
    <t>Qtd.</t>
  </si>
  <si>
    <t>Valor</t>
  </si>
  <si>
    <t>Macrosserviço</t>
  </si>
  <si>
    <t>1</t>
  </si>
  <si>
    <t/>
  </si>
  <si>
    <t>ADMINISTRAÇÃO LOCAL DA OBRA</t>
  </si>
  <si>
    <t>Serviço</t>
  </si>
  <si>
    <t>1.1</t>
  </si>
  <si>
    <t>SINAPI</t>
  </si>
  <si>
    <t>90778</t>
  </si>
  <si>
    <t>ENGENHEIRO CIVIL DE OBRA PLENO COM ENCARGOS COMPLEMENTARES</t>
  </si>
  <si>
    <t>H</t>
  </si>
  <si>
    <t>ADMINISTRAÇÃO LOCAL</t>
  </si>
  <si>
    <t>PAVIMENTAÇÃO DE VIAS - (FASE 01)</t>
  </si>
  <si>
    <t>2</t>
  </si>
  <si>
    <t>PAVIMENTAÇÃO DE VIA -  (FASE 02)</t>
  </si>
  <si>
    <t>3</t>
  </si>
  <si>
    <t>PAVIMENTAÇÃO DE VIA -  (FASE 03)</t>
  </si>
  <si>
    <t>1.2</t>
  </si>
  <si>
    <t>93572</t>
  </si>
  <si>
    <t>ENCARREGADO GERAL DE OBRAS COM ENCARGOS COMPLEMENTARES</t>
  </si>
  <si>
    <t>MES</t>
  </si>
  <si>
    <t>1.3</t>
  </si>
  <si>
    <t>94296</t>
  </si>
  <si>
    <t>TOPOGRAFO COM ENCARGOS COMPLEMENTARES</t>
  </si>
  <si>
    <t>SERVIÇOS PRELIMINARES</t>
  </si>
  <si>
    <t>2.1</t>
  </si>
  <si>
    <t>103689</t>
  </si>
  <si>
    <t>FORNECIMENTO E INSTALAÇÃO DE PLACA DE OBRA COM CHAPA GALVANIZADA E ESTRUTURA DE MADEIRA. AF_03/2022_PS</t>
  </si>
  <si>
    <t>M2</t>
  </si>
  <si>
    <t>SERVIÇOS DE TERRAPLENAGEM</t>
  </si>
  <si>
    <t>3.1</t>
  </si>
  <si>
    <t>100577</t>
  </si>
  <si>
    <t>REGULARIZAÇÃO E COMPACTAÇÃO DE SUBLEITO DE SOLO PREDOMINANTEMENTE ARENOSO, PARA OBRAS DE CONSTRUÇÃO DE PAVIMENTOS. AF_09/2024</t>
  </si>
  <si>
    <t>3.2</t>
  </si>
  <si>
    <t>100565</t>
  </si>
  <si>
    <t>CONSTRUÇÃO DE BASE E SUB-BASE PARA PAVIMENTAÇÃO DE SOLO (PREDOMINANTEMENTE ARENOSO) BRITA - 50%-50%, MISTURA EM PISTA, COM ESPESSURA DE 15 CM - EXCLUSIVE ESCAVAÇÃO, CARGA E TRANSPORTE E SOLO. AF_09/2024</t>
  </si>
  <si>
    <t>M3</t>
  </si>
  <si>
    <t>3.3</t>
  </si>
  <si>
    <t>95877</t>
  </si>
  <si>
    <t>TRANSPORTE COM CAMINHÃO BASCULANTE DE 18 M³, EM VIA URBANA PAVIMENTADA, DMT ATÉ 30 KM (UNIDADE: M3XKM). AF_07/2020</t>
  </si>
  <si>
    <t>M3XKM</t>
  </si>
  <si>
    <t>4</t>
  </si>
  <si>
    <t>PAVIMENTAÇÃO</t>
  </si>
  <si>
    <t>4.1</t>
  </si>
  <si>
    <t>Outros</t>
  </si>
  <si>
    <t>SICRO-4011352</t>
  </si>
  <si>
    <t xml:space="preserve">IMPRIMAÇÃO COM EMULSÃO ASFÁLTICA </t>
  </si>
  <si>
    <t>4.2</t>
  </si>
  <si>
    <t>Composição</t>
  </si>
  <si>
    <t>001</t>
  </si>
  <si>
    <t>FORNECIMENTO DE EMULSÃO ASFÁLTICA PARA IMPRIMAÇÃO - CM-30 - REF.SICRO COD. 4011352 - CONFORME COMPOSIÇÃO DE COMPARATIVO DE AQUISIÇÃO E TRANSPORTE DE MATERIAL BETUMINOSO</t>
  </si>
  <si>
    <t>4.3</t>
  </si>
  <si>
    <t>SICRO-5914622</t>
  </si>
  <si>
    <t>TRANSPORTE DE MATERIAL BETUMINOSO COM CAMINHÃO TANQUE DISTRIBUIDOR- RODOVIA PAVIMENTADA</t>
  </si>
  <si>
    <t>TXKM</t>
  </si>
  <si>
    <t>4.4</t>
  </si>
  <si>
    <t>SICRO-4011353</t>
  </si>
  <si>
    <t>PINTURA DE LIGAÇÃO</t>
  </si>
  <si>
    <t>4.5</t>
  </si>
  <si>
    <t>002</t>
  </si>
  <si>
    <t>FORNECIMENTO DE  RR1-C - REF.SICRO COD. 4011353 - CONFORME COMPOSIÇÃO DE COMPARATIVO DE AQUISIÇÃO E TRANSPORTE DE MATERIAL BETUMINOSO</t>
  </si>
  <si>
    <t>4.6</t>
  </si>
  <si>
    <t>TRANSPORTE DE MATERIAL BETUMINOSO COM CAMINHÃO TANQUE DISTRIBUIDOR</t>
  </si>
  <si>
    <t>4.7</t>
  </si>
  <si>
    <t>95995</t>
  </si>
  <si>
    <t>EXECUÇÃO DE PAVIMENTO COM APLICAÇÃO DE CONCRETO ASFÁLTICO, CAMADA DE ROLAMENTO - EXCLUSIVE CARGA E TRANSPORTE. AF_11/2019</t>
  </si>
  <si>
    <t>4.8</t>
  </si>
  <si>
    <t>5</t>
  </si>
  <si>
    <t>DRENAGEM</t>
  </si>
  <si>
    <t>5.1</t>
  </si>
  <si>
    <t>94277</t>
  </si>
  <si>
    <t>ASSENTAMENTO DE GUIA (MEIO-FIO) EM TRECHO RETO, CONFECCIONADA EM CONCRETO PRÉ-FABRICADO, DIMENSÕES 80X08X08X25 CM (COMPRIMENTO X BASE INFERIOR X BASE SUPERIOR X ALTURA). AF_01/2024</t>
  </si>
  <si>
    <t>M</t>
  </si>
  <si>
    <t>5.2</t>
  </si>
  <si>
    <t>94283</t>
  </si>
  <si>
    <t>EXECUÇÃO DE SARJETA DE CONCRETO USINADO, MOLDADA  IN LOCO  EM TRECHO RETO, 45 CM BASE X 15 CM ALTURA. AF_01/2024</t>
  </si>
  <si>
    <t>5.3</t>
  </si>
  <si>
    <t>SICRO-2003261</t>
  </si>
  <si>
    <t>SARJETA TRIANGULAR DE CRONCRETO - STC 80-15 - ESCAVAÇÃO MECÂNICA - AREIA E BRITA COMERCIAIS.</t>
  </si>
  <si>
    <t>5.4</t>
  </si>
  <si>
    <t>SICRO-2003097</t>
  </si>
  <si>
    <t>TRANSPOSIÇÃO DE SEGMENTOS DE SARJETA - TSS 130 - AREIA E BRITA COMERCIAIS.</t>
  </si>
  <si>
    <t>5.5</t>
  </si>
  <si>
    <t>SICRO-2003127</t>
  </si>
  <si>
    <t>ENTRADA PARA DESCIDA D'AGUA - EDA 07A - AREIA E BRITA  COMERCIAIS.</t>
  </si>
  <si>
    <t>UN</t>
  </si>
  <si>
    <t>6</t>
  </si>
  <si>
    <t>SINALIZAÇÃO</t>
  </si>
  <si>
    <t>6.1</t>
  </si>
  <si>
    <t>102512</t>
  </si>
  <si>
    <t>PINTURA DE EIXO VIÁRIO SOBRE ASFALTO COM TINTA RETRORREFLETIVA A BASE DE RESINA ACRÍLICA COM MICROESFERAS DE VIDRO, APLICAÇÃO MECÂNICA COM DEMARCADORA AUTOPROPELIDA. AF_05/2021</t>
  </si>
  <si>
    <t>6.2</t>
  </si>
  <si>
    <t>SICRO-5213571</t>
  </si>
  <si>
    <t>PLACA EM AÇO - PELÍCULA I + III - FORNECIMENTO E IMPLANTAÇÃO</t>
  </si>
  <si>
    <t>6.3</t>
  </si>
  <si>
    <t>SICRO-5213863</t>
  </si>
  <si>
    <t>SUPORTE METÁLICO GALVANIZADO PARA PLACA DE ADVERTÊNCIA OU REGULAMENTAÇÃO - LADO OU DIÂMETRO DE 0,60 M - FORNECIMENTO E IMPLANTAÇÃO</t>
  </si>
  <si>
    <t>6.4</t>
  </si>
  <si>
    <t>SICRO-5213360</t>
  </si>
  <si>
    <t>TACHA REFLETIVA EM PLÁSTICO INJETADO - BIDIRECIONAL TIPO I - COM UM PINO - FORNECIMENTO E COLOCAÇÃO</t>
  </si>
  <si>
    <t>Total:</t>
  </si>
  <si>
    <t>Valor não utilizado (QCI):</t>
  </si>
  <si>
    <t>N° do Evento</t>
  </si>
  <si>
    <t>Título do Evento</t>
  </si>
  <si>
    <t>N° da Frente de Obra</t>
  </si>
  <si>
    <t>N° do Período de Conclusão do Evento</t>
  </si>
</sst>
</file>

<file path=xl/styles.xml><?xml version="1.0" encoding="utf-8"?>
<styleSheet xmlns="http://schemas.openxmlformats.org/spreadsheetml/2006/main">
  <numFmts count="2">
    <numFmt numFmtId="164" formatCode="R$ #,##0.00"/>
    <numFmt numFmtId="165" formatCode="#,##0.00%"/>
  </numFmts>
  <fonts count="281">
    <font>
      <sz val="11.0"/>
      <color indexed="8"/>
      <name val="Calibri"/>
      <family val="2"/>
      <scheme val="minor"/>
    </font>
    <font>
      <name val="Arial"/>
      <sz val="10.0"/>
      <color indexed="9"/>
      <b val="true"/>
    </font>
    <font>
      <name val="Arial"/>
      <sz val="10.0"/>
    </font>
    <font>
      <name val="Arial"/>
      <sz val="10.0"/>
    </font>
    <font>
      <name val="Arial"/>
      <sz val="10.0"/>
      <b val="true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  <b val="true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  <b val="true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  <b val="true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  <b val="true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  <b val="true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  <b val="true"/>
    </font>
    <font>
      <name val="Arial"/>
      <sz val="10.0"/>
    </font>
    <font>
      <name val="Arial"/>
      <sz val="10.0"/>
      <b val="true"/>
    </font>
    <font>
      <name val="Arial"/>
      <sz val="10.0"/>
      <color indexed="9"/>
      <b val="true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</fonts>
  <fills count="7">
    <fill>
      <patternFill patternType="none"/>
    </fill>
    <fill>
      <patternFill patternType="darkGray"/>
    </fill>
    <fill>
      <patternFill patternType="none">
        <bgColor indexed="49"/>
      </patternFill>
    </fill>
    <fill>
      <patternFill patternType="solid">
        <bgColor indexed="49"/>
      </patternFill>
    </fill>
    <fill>
      <patternFill/>
    </fill>
    <fill>
      <patternFill>
        <fgColor indexed="64"/>
      </patternFill>
    </fill>
    <fill>
      <patternFill>
        <fgColor indexed="64"/>
        <bgColor indexed="64"/>
      </patternFill>
    </fill>
  </fills>
  <borders count="5">
    <border>
      <left/>
      <right/>
      <top/>
      <bottom/>
      <diagonal/>
    </border>
    <border>
      <left/>
      <right/>
      <top/>
      <bottom>
        <color indexed="8"/>
      </bottom>
      <diagonal/>
    </border>
    <border>
      <left>
        <color indexed="8"/>
      </left>
      <right/>
      <top/>
      <bottom>
        <color indexed="8"/>
      </bottom>
      <diagonal/>
    </border>
    <border>
      <left>
        <color indexed="8"/>
      </left>
      <right>
        <color indexed="8"/>
      </right>
      <top/>
      <bottom>
        <color indexed="8"/>
      </bottom>
      <diagonal/>
    </border>
    <border>
      <left>
        <color indexed="8"/>
      </left>
      <right>
        <color indexed="8"/>
      </right>
      <top>
        <color indexed="8"/>
      </top>
      <bottom>
        <color indexed="8"/>
      </bottom>
      <diagonal/>
    </border>
  </borders>
  <cellStyleXfs count="1">
    <xf numFmtId="0" fontId="0" fillId="0" borderId="0"/>
  </cellStyleXfs>
  <cellXfs count="289">
    <xf numFmtId="0" fontId="0" fillId="0" borderId="0" xfId="0"/>
    <xf numFmtId="0" fontId="1" fillId="3" borderId="0" xfId="0" applyFill="true" applyFont="true">
      <alignment horizontal="center"/>
    </xf>
    <xf numFmtId="0" fontId="2" fillId="0" borderId="0" xfId="0" quotePrefix="false" applyFont="true">
      <alignment horizontal="center" vertical="center" wrapText="true"/>
    </xf>
    <xf numFmtId="164" fontId="3" fillId="0" borderId="0" xfId="0" quotePrefix="false" applyFont="true" applyNumberFormat="true">
      <alignment horizontal="center" vertical="center" wrapText="true"/>
    </xf>
    <xf numFmtId="0" fontId="4" fillId="6" borderId="4" xfId="0" applyBorder="true" applyNumberFormat="true" applyFill="true" applyFont="true">
      <alignment horizontal="center" vertical="center" indent="0" textRotation="0" wrapText="true"/>
      <protection hidden="false" locked="true"/>
    </xf>
    <xf numFmtId="164" fontId="4" fillId="6" borderId="4" xfId="0" applyBorder="true" applyNumberFormat="true" applyFill="true" applyFont="true">
      <alignment horizontal="center" vertical="center" indent="0" textRotation="0" wrapText="true"/>
      <protection hidden="false" locked="true"/>
    </xf>
    <xf numFmtId="0" fontId="5" fillId="0" borderId="0" xfId="0" quotePrefix="false" applyFont="true">
      <alignment horizontal="center" vertical="center" wrapText="true"/>
    </xf>
    <xf numFmtId="4" fontId="6" fillId="0" borderId="0" xfId="0" quotePrefix="false" applyFont="true" applyNumberFormat="true">
      <alignment horizontal="center" vertical="center"/>
    </xf>
    <xf numFmtId="164" fontId="7" fillId="0" borderId="0" xfId="0" quotePrefix="false" applyFont="true" applyNumberFormat="true">
      <alignment horizontal="center" vertical="center"/>
    </xf>
    <xf numFmtId="164" fontId="8" fillId="0" borderId="0" xfId="0" quotePrefix="false" applyFont="true" applyNumberFormat="true">
      <alignment horizontal="center" vertical="center"/>
    </xf>
    <xf numFmtId="165" fontId="9" fillId="0" borderId="0" xfId="0" quotePrefix="false" applyFont="true" applyNumberFormat="true">
      <alignment horizontal="center" vertical="center"/>
    </xf>
    <xf numFmtId="164" fontId="10" fillId="0" borderId="0" xfId="0" quotePrefix="false" applyFont="true" applyNumberFormat="true">
      <alignment horizontal="center" vertical="center"/>
    </xf>
    <xf numFmtId="164" fontId="11" fillId="0" borderId="0" xfId="0" quotePrefix="false" applyFont="true" applyNumberFormat="true">
      <alignment horizontal="center" vertical="center" wrapText="true"/>
    </xf>
    <xf numFmtId="4" fontId="12" fillId="0" borderId="0" xfId="0" quotePrefix="false" applyFont="true" applyNumberFormat="true">
      <alignment horizontal="center" vertical="center"/>
    </xf>
    <xf numFmtId="164" fontId="13" fillId="0" borderId="0" xfId="0" quotePrefix="false" applyFont="true" applyNumberFormat="true">
      <alignment horizontal="center" vertical="center"/>
    </xf>
    <xf numFmtId="4" fontId="14" fillId="0" borderId="0" xfId="0" quotePrefix="false" applyFont="true" applyNumberFormat="true">
      <alignment horizontal="center" vertical="center"/>
    </xf>
    <xf numFmtId="164" fontId="15" fillId="0" borderId="0" xfId="0" quotePrefix="false" applyFont="true" applyNumberFormat="true">
      <alignment horizontal="center" vertical="center"/>
    </xf>
    <xf numFmtId="4" fontId="16" fillId="0" borderId="0" xfId="0" quotePrefix="false" applyFont="true" applyNumberFormat="true">
      <alignment horizontal="center" vertical="center"/>
    </xf>
    <xf numFmtId="164" fontId="17" fillId="0" borderId="0" xfId="0" quotePrefix="false" applyFont="true" applyNumberFormat="true">
      <alignment horizontal="center" vertical="center"/>
    </xf>
    <xf numFmtId="0" fontId="18" fillId="0" borderId="0" xfId="0" quotePrefix="false" applyFont="true">
      <alignment horizontal="center" vertical="center" wrapText="true"/>
    </xf>
    <xf numFmtId="4" fontId="19" fillId="0" borderId="0" xfId="0" quotePrefix="false" applyFont="true" applyNumberFormat="true">
      <alignment horizontal="center" vertical="center"/>
    </xf>
    <xf numFmtId="164" fontId="20" fillId="0" borderId="0" xfId="0" quotePrefix="false" applyFont="true" applyNumberFormat="true">
      <alignment horizontal="center" vertical="center"/>
    </xf>
    <xf numFmtId="164" fontId="21" fillId="0" borderId="0" xfId="0" quotePrefix="false" applyFont="true" applyNumberFormat="true">
      <alignment horizontal="center" vertical="center"/>
    </xf>
    <xf numFmtId="165" fontId="22" fillId="0" borderId="0" xfId="0" quotePrefix="false" applyFont="true" applyNumberFormat="true">
      <alignment horizontal="center" vertical="center"/>
    </xf>
    <xf numFmtId="164" fontId="23" fillId="0" borderId="0" xfId="0" quotePrefix="false" applyFont="true" applyNumberFormat="true">
      <alignment horizontal="center" vertical="center"/>
    </xf>
    <xf numFmtId="164" fontId="24" fillId="0" borderId="0" xfId="0" quotePrefix="false" applyFont="true" applyNumberFormat="true">
      <alignment horizontal="center" vertical="center" wrapText="true"/>
    </xf>
    <xf numFmtId="4" fontId="25" fillId="0" borderId="0" xfId="0" quotePrefix="false" applyFont="true" applyNumberFormat="true">
      <alignment horizontal="center" vertical="center"/>
    </xf>
    <xf numFmtId="164" fontId="26" fillId="0" borderId="0" xfId="0" quotePrefix="false" applyFont="true" applyNumberFormat="true">
      <alignment horizontal="center" vertical="center"/>
    </xf>
    <xf numFmtId="4" fontId="27" fillId="0" borderId="0" xfId="0" quotePrefix="false" applyFont="true" applyNumberFormat="true">
      <alignment horizontal="center" vertical="center"/>
    </xf>
    <xf numFmtId="164" fontId="28" fillId="0" borderId="0" xfId="0" quotePrefix="false" applyFont="true" applyNumberFormat="true">
      <alignment horizontal="center" vertical="center"/>
    </xf>
    <xf numFmtId="4" fontId="29" fillId="0" borderId="0" xfId="0" quotePrefix="false" applyFont="true" applyNumberFormat="true">
      <alignment horizontal="center" vertical="center"/>
    </xf>
    <xf numFmtId="164" fontId="30" fillId="0" borderId="0" xfId="0" quotePrefix="false" applyFont="true" applyNumberFormat="true">
      <alignment horizontal="center" vertical="center"/>
    </xf>
    <xf numFmtId="0" fontId="31" fillId="0" borderId="0" xfId="0" quotePrefix="false" applyFont="true">
      <alignment horizontal="center" vertical="center" wrapText="true"/>
    </xf>
    <xf numFmtId="4" fontId="32" fillId="0" borderId="0" xfId="0" quotePrefix="false" applyFont="true" applyNumberFormat="true">
      <alignment horizontal="center" vertical="center"/>
    </xf>
    <xf numFmtId="164" fontId="33" fillId="0" borderId="0" xfId="0" quotePrefix="false" applyFont="true" applyNumberFormat="true">
      <alignment horizontal="center" vertical="center"/>
    </xf>
    <xf numFmtId="164" fontId="34" fillId="0" borderId="0" xfId="0" quotePrefix="false" applyFont="true" applyNumberFormat="true">
      <alignment horizontal="center" vertical="center"/>
    </xf>
    <xf numFmtId="165" fontId="35" fillId="0" borderId="0" xfId="0" quotePrefix="false" applyFont="true" applyNumberFormat="true">
      <alignment horizontal="center" vertical="center"/>
    </xf>
    <xf numFmtId="164" fontId="36" fillId="0" borderId="0" xfId="0" quotePrefix="false" applyFont="true" applyNumberFormat="true">
      <alignment horizontal="center" vertical="center"/>
    </xf>
    <xf numFmtId="164" fontId="37" fillId="0" borderId="0" xfId="0" quotePrefix="false" applyFont="true" applyNumberFormat="true">
      <alignment horizontal="center" vertical="center" wrapText="true"/>
    </xf>
    <xf numFmtId="4" fontId="38" fillId="0" borderId="0" xfId="0" quotePrefix="false" applyFont="true" applyNumberFormat="true">
      <alignment horizontal="center" vertical="center"/>
    </xf>
    <xf numFmtId="164" fontId="39" fillId="0" borderId="0" xfId="0" quotePrefix="false" applyFont="true" applyNumberFormat="true">
      <alignment horizontal="center" vertical="center"/>
    </xf>
    <xf numFmtId="4" fontId="40" fillId="0" borderId="0" xfId="0" quotePrefix="false" applyFont="true" applyNumberFormat="true">
      <alignment horizontal="center" vertical="center"/>
    </xf>
    <xf numFmtId="164" fontId="41" fillId="0" borderId="0" xfId="0" quotePrefix="false" applyFont="true" applyNumberFormat="true">
      <alignment horizontal="center" vertical="center"/>
    </xf>
    <xf numFmtId="4" fontId="42" fillId="0" borderId="0" xfId="0" quotePrefix="false" applyFont="true" applyNumberFormat="true">
      <alignment horizontal="center" vertical="center"/>
    </xf>
    <xf numFmtId="164" fontId="43" fillId="0" borderId="0" xfId="0" quotePrefix="false" applyFont="true" applyNumberFormat="true">
      <alignment horizontal="center" vertical="center"/>
    </xf>
    <xf numFmtId="164" fontId="44" fillId="0" borderId="0" xfId="0" quotePrefix="false" applyFont="true" applyNumberFormat="true">
      <alignment horizontal="center" vertical="center" wrapText="true"/>
    </xf>
    <xf numFmtId="0" fontId="45" fillId="6" borderId="4" xfId="0" applyBorder="true" applyNumberFormat="true" applyFill="true" applyFont="true">
      <alignment horizontal="center" vertical="center" indent="0" textRotation="0" wrapText="true"/>
      <protection hidden="false" locked="true"/>
    </xf>
    <xf numFmtId="164" fontId="45" fillId="6" borderId="4" xfId="0" applyBorder="true" applyNumberFormat="true" applyFill="true" applyFont="true">
      <alignment horizontal="center" vertical="center" indent="0" textRotation="0" wrapText="true"/>
      <protection hidden="false" locked="true"/>
    </xf>
    <xf numFmtId="0" fontId="46" fillId="0" borderId="0" xfId="0" quotePrefix="false" applyFont="true">
      <alignment horizontal="center" vertical="center" wrapText="true"/>
    </xf>
    <xf numFmtId="4" fontId="47" fillId="0" borderId="0" xfId="0" quotePrefix="false" applyFont="true" applyNumberFormat="true">
      <alignment horizontal="center" vertical="center"/>
    </xf>
    <xf numFmtId="164" fontId="48" fillId="0" borderId="0" xfId="0" quotePrefix="false" applyFont="true" applyNumberFormat="true">
      <alignment horizontal="center" vertical="center"/>
    </xf>
    <xf numFmtId="164" fontId="49" fillId="0" borderId="0" xfId="0" quotePrefix="false" applyFont="true" applyNumberFormat="true">
      <alignment horizontal="center" vertical="center"/>
    </xf>
    <xf numFmtId="165" fontId="50" fillId="0" borderId="0" xfId="0" quotePrefix="false" applyFont="true" applyNumberFormat="true">
      <alignment horizontal="center" vertical="center"/>
    </xf>
    <xf numFmtId="164" fontId="51" fillId="0" borderId="0" xfId="0" quotePrefix="false" applyFont="true" applyNumberFormat="true">
      <alignment horizontal="center" vertical="center"/>
    </xf>
    <xf numFmtId="164" fontId="52" fillId="0" borderId="0" xfId="0" quotePrefix="false" applyFont="true" applyNumberFormat="true">
      <alignment horizontal="center" vertical="center" wrapText="true"/>
    </xf>
    <xf numFmtId="4" fontId="53" fillId="0" borderId="0" xfId="0" quotePrefix="false" applyFont="true" applyNumberFormat="true">
      <alignment horizontal="center" vertical="center"/>
    </xf>
    <xf numFmtId="164" fontId="54" fillId="0" borderId="0" xfId="0" quotePrefix="false" applyFont="true" applyNumberFormat="true">
      <alignment horizontal="center" vertical="center"/>
    </xf>
    <xf numFmtId="164" fontId="55" fillId="0" borderId="0" xfId="0" quotePrefix="false" applyFont="true" applyNumberFormat="true">
      <alignment horizontal="center" vertical="center" wrapText="true"/>
    </xf>
    <xf numFmtId="0" fontId="56" fillId="6" borderId="4" xfId="0" applyBorder="true" applyNumberFormat="true" applyFill="true" applyFont="true">
      <alignment horizontal="center" vertical="center" indent="0" textRotation="0" wrapText="true"/>
      <protection hidden="false" locked="true"/>
    </xf>
    <xf numFmtId="164" fontId="56" fillId="6" borderId="4" xfId="0" applyBorder="true" applyNumberFormat="true" applyFill="true" applyFont="true">
      <alignment horizontal="center" vertical="center" indent="0" textRotation="0" wrapText="true"/>
      <protection hidden="false" locked="true"/>
    </xf>
    <xf numFmtId="0" fontId="57" fillId="0" borderId="0" xfId="0" quotePrefix="false" applyFont="true">
      <alignment horizontal="center" vertical="center" wrapText="true"/>
    </xf>
    <xf numFmtId="4" fontId="58" fillId="0" borderId="0" xfId="0" quotePrefix="false" applyFont="true" applyNumberFormat="true">
      <alignment horizontal="center" vertical="center"/>
    </xf>
    <xf numFmtId="164" fontId="59" fillId="0" borderId="0" xfId="0" quotePrefix="false" applyFont="true" applyNumberFormat="true">
      <alignment horizontal="center" vertical="center"/>
    </xf>
    <xf numFmtId="164" fontId="60" fillId="0" borderId="0" xfId="0" quotePrefix="false" applyFont="true" applyNumberFormat="true">
      <alignment horizontal="center" vertical="center"/>
    </xf>
    <xf numFmtId="165" fontId="61" fillId="0" borderId="0" xfId="0" quotePrefix="false" applyFont="true" applyNumberFormat="true">
      <alignment horizontal="center" vertical="center"/>
    </xf>
    <xf numFmtId="164" fontId="62" fillId="0" borderId="0" xfId="0" quotePrefix="false" applyFont="true" applyNumberFormat="true">
      <alignment horizontal="center" vertical="center"/>
    </xf>
    <xf numFmtId="164" fontId="63" fillId="0" borderId="0" xfId="0" quotePrefix="false" applyFont="true" applyNumberFormat="true">
      <alignment horizontal="center" vertical="center" wrapText="true"/>
    </xf>
    <xf numFmtId="4" fontId="64" fillId="0" borderId="0" xfId="0" quotePrefix="false" applyFont="true" applyNumberFormat="true">
      <alignment horizontal="center" vertical="center"/>
    </xf>
    <xf numFmtId="164" fontId="65" fillId="0" borderId="0" xfId="0" quotePrefix="false" applyFont="true" applyNumberFormat="true">
      <alignment horizontal="center" vertical="center"/>
    </xf>
    <xf numFmtId="0" fontId="66" fillId="0" borderId="0" xfId="0" quotePrefix="false" applyFont="true">
      <alignment horizontal="center" vertical="center" wrapText="true"/>
    </xf>
    <xf numFmtId="4" fontId="67" fillId="0" borderId="0" xfId="0" quotePrefix="false" applyFont="true" applyNumberFormat="true">
      <alignment horizontal="center" vertical="center"/>
    </xf>
    <xf numFmtId="164" fontId="68" fillId="0" borderId="0" xfId="0" quotePrefix="false" applyFont="true" applyNumberFormat="true">
      <alignment horizontal="center" vertical="center"/>
    </xf>
    <xf numFmtId="164" fontId="69" fillId="0" borderId="0" xfId="0" quotePrefix="false" applyFont="true" applyNumberFormat="true">
      <alignment horizontal="center" vertical="center"/>
    </xf>
    <xf numFmtId="165" fontId="70" fillId="0" borderId="0" xfId="0" quotePrefix="false" applyFont="true" applyNumberFormat="true">
      <alignment horizontal="center" vertical="center"/>
    </xf>
    <xf numFmtId="164" fontId="71" fillId="0" borderId="0" xfId="0" quotePrefix="false" applyFont="true" applyNumberFormat="true">
      <alignment horizontal="center" vertical="center"/>
    </xf>
    <xf numFmtId="164" fontId="72" fillId="0" borderId="0" xfId="0" quotePrefix="false" applyFont="true" applyNumberFormat="true">
      <alignment horizontal="center" vertical="center" wrapText="true"/>
    </xf>
    <xf numFmtId="4" fontId="73" fillId="0" borderId="0" xfId="0" quotePrefix="false" applyFont="true" applyNumberFormat="true">
      <alignment horizontal="center" vertical="center"/>
    </xf>
    <xf numFmtId="164" fontId="74" fillId="0" borderId="0" xfId="0" quotePrefix="false" applyFont="true" applyNumberFormat="true">
      <alignment horizontal="center" vertical="center"/>
    </xf>
    <xf numFmtId="0" fontId="75" fillId="0" borderId="0" xfId="0" quotePrefix="false" applyFont="true">
      <alignment horizontal="center" vertical="center" wrapText="true"/>
    </xf>
    <xf numFmtId="4" fontId="76" fillId="0" borderId="0" xfId="0" quotePrefix="false" applyFont="true" applyNumberFormat="true">
      <alignment horizontal="center" vertical="center"/>
    </xf>
    <xf numFmtId="164" fontId="77" fillId="0" borderId="0" xfId="0" quotePrefix="false" applyFont="true" applyNumberFormat="true">
      <alignment horizontal="center" vertical="center"/>
    </xf>
    <xf numFmtId="164" fontId="78" fillId="0" borderId="0" xfId="0" quotePrefix="false" applyFont="true" applyNumberFormat="true">
      <alignment horizontal="center" vertical="center"/>
    </xf>
    <xf numFmtId="165" fontId="79" fillId="0" borderId="0" xfId="0" quotePrefix="false" applyFont="true" applyNumberFormat="true">
      <alignment horizontal="center" vertical="center"/>
    </xf>
    <xf numFmtId="164" fontId="80" fillId="0" borderId="0" xfId="0" quotePrefix="false" applyFont="true" applyNumberFormat="true">
      <alignment horizontal="center" vertical="center"/>
    </xf>
    <xf numFmtId="164" fontId="81" fillId="0" borderId="0" xfId="0" quotePrefix="false" applyFont="true" applyNumberFormat="true">
      <alignment horizontal="center" vertical="center" wrapText="true"/>
    </xf>
    <xf numFmtId="4" fontId="82" fillId="0" borderId="0" xfId="0" quotePrefix="false" applyFont="true" applyNumberFormat="true">
      <alignment horizontal="center" vertical="center"/>
    </xf>
    <xf numFmtId="164" fontId="83" fillId="0" borderId="0" xfId="0" quotePrefix="false" applyFont="true" applyNumberFormat="true">
      <alignment horizontal="center" vertical="center"/>
    </xf>
    <xf numFmtId="164" fontId="84" fillId="0" borderId="0" xfId="0" quotePrefix="false" applyFont="true" applyNumberFormat="true">
      <alignment horizontal="center" vertical="center" wrapText="true"/>
    </xf>
    <xf numFmtId="0" fontId="85" fillId="6" borderId="4" xfId="0" applyBorder="true" applyNumberFormat="true" applyFill="true" applyFont="true">
      <alignment horizontal="center" vertical="center" indent="0" textRotation="0" wrapText="true"/>
      <protection hidden="false" locked="true"/>
    </xf>
    <xf numFmtId="164" fontId="85" fillId="6" borderId="4" xfId="0" applyBorder="true" applyNumberFormat="true" applyFill="true" applyFont="true">
      <alignment horizontal="center" vertical="center" indent="0" textRotation="0" wrapText="true"/>
      <protection hidden="false" locked="true"/>
    </xf>
    <xf numFmtId="0" fontId="86" fillId="0" borderId="0" xfId="0" quotePrefix="false" applyFont="true">
      <alignment horizontal="center" vertical="center" wrapText="true"/>
    </xf>
    <xf numFmtId="4" fontId="87" fillId="0" borderId="0" xfId="0" quotePrefix="false" applyFont="true" applyNumberFormat="true">
      <alignment horizontal="center" vertical="center"/>
    </xf>
    <xf numFmtId="164" fontId="88" fillId="0" borderId="0" xfId="0" quotePrefix="false" applyFont="true" applyNumberFormat="true">
      <alignment horizontal="center" vertical="center"/>
    </xf>
    <xf numFmtId="164" fontId="89" fillId="0" borderId="0" xfId="0" quotePrefix="false" applyFont="true" applyNumberFormat="true">
      <alignment horizontal="center" vertical="center"/>
    </xf>
    <xf numFmtId="165" fontId="90" fillId="0" borderId="0" xfId="0" quotePrefix="false" applyFont="true" applyNumberFormat="true">
      <alignment horizontal="center" vertical="center"/>
    </xf>
    <xf numFmtId="164" fontId="91" fillId="0" borderId="0" xfId="0" quotePrefix="false" applyFont="true" applyNumberFormat="true">
      <alignment horizontal="center" vertical="center"/>
    </xf>
    <xf numFmtId="164" fontId="92" fillId="0" borderId="0" xfId="0" quotePrefix="false" applyFont="true" applyNumberFormat="true">
      <alignment horizontal="center" vertical="center" wrapText="true"/>
    </xf>
    <xf numFmtId="4" fontId="93" fillId="0" borderId="0" xfId="0" quotePrefix="false" applyFont="true" applyNumberFormat="true">
      <alignment horizontal="center" vertical="center"/>
    </xf>
    <xf numFmtId="164" fontId="94" fillId="0" borderId="0" xfId="0" quotePrefix="false" applyFont="true" applyNumberFormat="true">
      <alignment horizontal="center" vertical="center"/>
    </xf>
    <xf numFmtId="4" fontId="95" fillId="0" borderId="0" xfId="0" quotePrefix="false" applyFont="true" applyNumberFormat="true">
      <alignment horizontal="center" vertical="center"/>
    </xf>
    <xf numFmtId="164" fontId="96" fillId="0" borderId="0" xfId="0" quotePrefix="false" applyFont="true" applyNumberFormat="true">
      <alignment horizontal="center" vertical="center"/>
    </xf>
    <xf numFmtId="0" fontId="97" fillId="0" borderId="0" xfId="0" quotePrefix="false" applyFont="true">
      <alignment horizontal="center" vertical="center" wrapText="true"/>
    </xf>
    <xf numFmtId="4" fontId="98" fillId="0" borderId="0" xfId="0" quotePrefix="false" applyFont="true" applyNumberFormat="true">
      <alignment horizontal="center" vertical="center"/>
    </xf>
    <xf numFmtId="164" fontId="99" fillId="0" borderId="0" xfId="0" quotePrefix="false" applyFont="true" applyNumberFormat="true">
      <alignment horizontal="center" vertical="center"/>
    </xf>
    <xf numFmtId="164" fontId="100" fillId="0" borderId="0" xfId="0" quotePrefix="false" applyFont="true" applyNumberFormat="true">
      <alignment horizontal="center" vertical="center"/>
    </xf>
    <xf numFmtId="165" fontId="101" fillId="0" borderId="0" xfId="0" quotePrefix="false" applyFont="true" applyNumberFormat="true">
      <alignment horizontal="center" vertical="center"/>
    </xf>
    <xf numFmtId="164" fontId="102" fillId="0" borderId="0" xfId="0" quotePrefix="false" applyFont="true" applyNumberFormat="true">
      <alignment horizontal="center" vertical="center"/>
    </xf>
    <xf numFmtId="164" fontId="103" fillId="0" borderId="0" xfId="0" quotePrefix="false" applyFont="true" applyNumberFormat="true">
      <alignment horizontal="center" vertical="center" wrapText="true"/>
    </xf>
    <xf numFmtId="4" fontId="104" fillId="0" borderId="0" xfId="0" quotePrefix="false" applyFont="true" applyNumberFormat="true">
      <alignment horizontal="center" vertical="center"/>
    </xf>
    <xf numFmtId="164" fontId="105" fillId="0" borderId="0" xfId="0" quotePrefix="false" applyFont="true" applyNumberFormat="true">
      <alignment horizontal="center" vertical="center"/>
    </xf>
    <xf numFmtId="4" fontId="106" fillId="0" borderId="0" xfId="0" quotePrefix="false" applyFont="true" applyNumberFormat="true">
      <alignment horizontal="center" vertical="center"/>
    </xf>
    <xf numFmtId="164" fontId="107" fillId="0" borderId="0" xfId="0" quotePrefix="false" applyFont="true" applyNumberFormat="true">
      <alignment horizontal="center" vertical="center"/>
    </xf>
    <xf numFmtId="0" fontId="108" fillId="0" borderId="0" xfId="0" quotePrefix="false" applyFont="true">
      <alignment horizontal="center" vertical="center" wrapText="true"/>
    </xf>
    <xf numFmtId="4" fontId="109" fillId="0" borderId="0" xfId="0" quotePrefix="false" applyFont="true" applyNumberFormat="true">
      <alignment horizontal="center" vertical="center"/>
    </xf>
    <xf numFmtId="164" fontId="110" fillId="0" borderId="0" xfId="0" quotePrefix="false" applyFont="true" applyNumberFormat="true">
      <alignment horizontal="center" vertical="center"/>
    </xf>
    <xf numFmtId="164" fontId="111" fillId="0" borderId="0" xfId="0" quotePrefix="false" applyFont="true" applyNumberFormat="true">
      <alignment horizontal="center" vertical="center"/>
    </xf>
    <xf numFmtId="165" fontId="112" fillId="0" borderId="0" xfId="0" quotePrefix="false" applyFont="true" applyNumberFormat="true">
      <alignment horizontal="center" vertical="center"/>
    </xf>
    <xf numFmtId="164" fontId="113" fillId="0" borderId="0" xfId="0" quotePrefix="false" applyFont="true" applyNumberFormat="true">
      <alignment horizontal="center" vertical="center"/>
    </xf>
    <xf numFmtId="164" fontId="114" fillId="0" borderId="0" xfId="0" quotePrefix="false" applyFont="true" applyNumberFormat="true">
      <alignment horizontal="center" vertical="center" wrapText="true"/>
    </xf>
    <xf numFmtId="4" fontId="115" fillId="0" borderId="0" xfId="0" quotePrefix="false" applyFont="true" applyNumberFormat="true">
      <alignment horizontal="center" vertical="center"/>
    </xf>
    <xf numFmtId="164" fontId="116" fillId="0" borderId="0" xfId="0" quotePrefix="false" applyFont="true" applyNumberFormat="true">
      <alignment horizontal="center" vertical="center"/>
    </xf>
    <xf numFmtId="4" fontId="117" fillId="0" borderId="0" xfId="0" quotePrefix="false" applyFont="true" applyNumberFormat="true">
      <alignment horizontal="center" vertical="center"/>
    </xf>
    <xf numFmtId="164" fontId="118" fillId="0" borderId="0" xfId="0" quotePrefix="false" applyFont="true" applyNumberFormat="true">
      <alignment horizontal="center" vertical="center"/>
    </xf>
    <xf numFmtId="0" fontId="119" fillId="0" borderId="0" xfId="0" quotePrefix="false" applyFont="true">
      <alignment horizontal="center" vertical="center" wrapText="true"/>
    </xf>
    <xf numFmtId="4" fontId="120" fillId="0" borderId="0" xfId="0" quotePrefix="false" applyFont="true" applyNumberFormat="true">
      <alignment horizontal="center" vertical="center"/>
    </xf>
    <xf numFmtId="164" fontId="121" fillId="0" borderId="0" xfId="0" quotePrefix="false" applyFont="true" applyNumberFormat="true">
      <alignment horizontal="center" vertical="center"/>
    </xf>
    <xf numFmtId="164" fontId="122" fillId="0" borderId="0" xfId="0" quotePrefix="false" applyFont="true" applyNumberFormat="true">
      <alignment horizontal="center" vertical="center"/>
    </xf>
    <xf numFmtId="165" fontId="123" fillId="0" borderId="0" xfId="0" quotePrefix="false" applyFont="true" applyNumberFormat="true">
      <alignment horizontal="center" vertical="center"/>
    </xf>
    <xf numFmtId="164" fontId="124" fillId="0" borderId="0" xfId="0" quotePrefix="false" applyFont="true" applyNumberFormat="true">
      <alignment horizontal="center" vertical="center"/>
    </xf>
    <xf numFmtId="164" fontId="125" fillId="0" borderId="0" xfId="0" quotePrefix="false" applyFont="true" applyNumberFormat="true">
      <alignment horizontal="center" vertical="center" wrapText="true"/>
    </xf>
    <xf numFmtId="4" fontId="126" fillId="0" borderId="0" xfId="0" quotePrefix="false" applyFont="true" applyNumberFormat="true">
      <alignment horizontal="center" vertical="center"/>
    </xf>
    <xf numFmtId="164" fontId="127" fillId="0" borderId="0" xfId="0" quotePrefix="false" applyFont="true" applyNumberFormat="true">
      <alignment horizontal="center" vertical="center"/>
    </xf>
    <xf numFmtId="4" fontId="128" fillId="0" borderId="0" xfId="0" quotePrefix="false" applyFont="true" applyNumberFormat="true">
      <alignment horizontal="center" vertical="center"/>
    </xf>
    <xf numFmtId="164" fontId="129" fillId="0" borderId="0" xfId="0" quotePrefix="false" applyFont="true" applyNumberFormat="true">
      <alignment horizontal="center" vertical="center"/>
    </xf>
    <xf numFmtId="0" fontId="130" fillId="0" borderId="0" xfId="0" quotePrefix="false" applyFont="true">
      <alignment horizontal="center" vertical="center" wrapText="true"/>
    </xf>
    <xf numFmtId="4" fontId="131" fillId="0" borderId="0" xfId="0" quotePrefix="false" applyFont="true" applyNumberFormat="true">
      <alignment horizontal="center" vertical="center"/>
    </xf>
    <xf numFmtId="164" fontId="132" fillId="0" borderId="0" xfId="0" quotePrefix="false" applyFont="true" applyNumberFormat="true">
      <alignment horizontal="center" vertical="center"/>
    </xf>
    <xf numFmtId="164" fontId="133" fillId="0" borderId="0" xfId="0" quotePrefix="false" applyFont="true" applyNumberFormat="true">
      <alignment horizontal="center" vertical="center"/>
    </xf>
    <xf numFmtId="165" fontId="134" fillId="0" borderId="0" xfId="0" quotePrefix="false" applyFont="true" applyNumberFormat="true">
      <alignment horizontal="center" vertical="center"/>
    </xf>
    <xf numFmtId="164" fontId="135" fillId="0" borderId="0" xfId="0" quotePrefix="false" applyFont="true" applyNumberFormat="true">
      <alignment horizontal="center" vertical="center"/>
    </xf>
    <xf numFmtId="164" fontId="136" fillId="0" borderId="0" xfId="0" quotePrefix="false" applyFont="true" applyNumberFormat="true">
      <alignment horizontal="center" vertical="center" wrapText="true"/>
    </xf>
    <xf numFmtId="4" fontId="137" fillId="0" borderId="0" xfId="0" quotePrefix="false" applyFont="true" applyNumberFormat="true">
      <alignment horizontal="center" vertical="center"/>
    </xf>
    <xf numFmtId="164" fontId="138" fillId="0" borderId="0" xfId="0" quotePrefix="false" applyFont="true" applyNumberFormat="true">
      <alignment horizontal="center" vertical="center"/>
    </xf>
    <xf numFmtId="4" fontId="139" fillId="0" borderId="0" xfId="0" quotePrefix="false" applyFont="true" applyNumberFormat="true">
      <alignment horizontal="center" vertical="center"/>
    </xf>
    <xf numFmtId="164" fontId="140" fillId="0" borderId="0" xfId="0" quotePrefix="false" applyFont="true" applyNumberFormat="true">
      <alignment horizontal="center" vertical="center"/>
    </xf>
    <xf numFmtId="0" fontId="141" fillId="0" borderId="0" xfId="0" quotePrefix="false" applyFont="true">
      <alignment horizontal="center" vertical="center" wrapText="true"/>
    </xf>
    <xf numFmtId="4" fontId="142" fillId="0" borderId="0" xfId="0" quotePrefix="false" applyFont="true" applyNumberFormat="true">
      <alignment horizontal="center" vertical="center"/>
    </xf>
    <xf numFmtId="164" fontId="143" fillId="0" borderId="0" xfId="0" quotePrefix="false" applyFont="true" applyNumberFormat="true">
      <alignment horizontal="center" vertical="center"/>
    </xf>
    <xf numFmtId="164" fontId="144" fillId="0" borderId="0" xfId="0" quotePrefix="false" applyFont="true" applyNumberFormat="true">
      <alignment horizontal="center" vertical="center"/>
    </xf>
    <xf numFmtId="165" fontId="145" fillId="0" borderId="0" xfId="0" quotePrefix="false" applyFont="true" applyNumberFormat="true">
      <alignment horizontal="center" vertical="center"/>
    </xf>
    <xf numFmtId="164" fontId="146" fillId="0" borderId="0" xfId="0" quotePrefix="false" applyFont="true" applyNumberFormat="true">
      <alignment horizontal="center" vertical="center"/>
    </xf>
    <xf numFmtId="164" fontId="147" fillId="0" borderId="0" xfId="0" quotePrefix="false" applyFont="true" applyNumberFormat="true">
      <alignment horizontal="center" vertical="center" wrapText="true"/>
    </xf>
    <xf numFmtId="4" fontId="148" fillId="0" borderId="0" xfId="0" quotePrefix="false" applyFont="true" applyNumberFormat="true">
      <alignment horizontal="center" vertical="center"/>
    </xf>
    <xf numFmtId="164" fontId="149" fillId="0" borderId="0" xfId="0" quotePrefix="false" applyFont="true" applyNumberFormat="true">
      <alignment horizontal="center" vertical="center"/>
    </xf>
    <xf numFmtId="4" fontId="150" fillId="0" borderId="0" xfId="0" quotePrefix="false" applyFont="true" applyNumberFormat="true">
      <alignment horizontal="center" vertical="center"/>
    </xf>
    <xf numFmtId="164" fontId="151" fillId="0" borderId="0" xfId="0" quotePrefix="false" applyFont="true" applyNumberFormat="true">
      <alignment horizontal="center" vertical="center"/>
    </xf>
    <xf numFmtId="0" fontId="152" fillId="0" borderId="0" xfId="0" quotePrefix="false" applyFont="true">
      <alignment horizontal="center" vertical="center" wrapText="true"/>
    </xf>
    <xf numFmtId="4" fontId="153" fillId="0" borderId="0" xfId="0" quotePrefix="false" applyFont="true" applyNumberFormat="true">
      <alignment horizontal="center" vertical="center"/>
    </xf>
    <xf numFmtId="164" fontId="154" fillId="0" borderId="0" xfId="0" quotePrefix="false" applyFont="true" applyNumberFormat="true">
      <alignment horizontal="center" vertical="center"/>
    </xf>
    <xf numFmtId="164" fontId="155" fillId="0" borderId="0" xfId="0" quotePrefix="false" applyFont="true" applyNumberFormat="true">
      <alignment horizontal="center" vertical="center"/>
    </xf>
    <xf numFmtId="165" fontId="156" fillId="0" borderId="0" xfId="0" quotePrefix="false" applyFont="true" applyNumberFormat="true">
      <alignment horizontal="center" vertical="center"/>
    </xf>
    <xf numFmtId="164" fontId="157" fillId="0" borderId="0" xfId="0" quotePrefix="false" applyFont="true" applyNumberFormat="true">
      <alignment horizontal="center" vertical="center"/>
    </xf>
    <xf numFmtId="164" fontId="158" fillId="0" borderId="0" xfId="0" quotePrefix="false" applyFont="true" applyNumberFormat="true">
      <alignment horizontal="center" vertical="center" wrapText="true"/>
    </xf>
    <xf numFmtId="4" fontId="159" fillId="0" borderId="0" xfId="0" quotePrefix="false" applyFont="true" applyNumberFormat="true">
      <alignment horizontal="center" vertical="center"/>
    </xf>
    <xf numFmtId="164" fontId="160" fillId="0" borderId="0" xfId="0" quotePrefix="false" applyFont="true" applyNumberFormat="true">
      <alignment horizontal="center" vertical="center"/>
    </xf>
    <xf numFmtId="4" fontId="161" fillId="0" borderId="0" xfId="0" quotePrefix="false" applyFont="true" applyNumberFormat="true">
      <alignment horizontal="center" vertical="center"/>
    </xf>
    <xf numFmtId="164" fontId="162" fillId="0" borderId="0" xfId="0" quotePrefix="false" applyFont="true" applyNumberFormat="true">
      <alignment horizontal="center" vertical="center"/>
    </xf>
    <xf numFmtId="0" fontId="163" fillId="0" borderId="0" xfId="0" quotePrefix="false" applyFont="true">
      <alignment horizontal="center" vertical="center" wrapText="true"/>
    </xf>
    <xf numFmtId="4" fontId="164" fillId="0" borderId="0" xfId="0" quotePrefix="false" applyFont="true" applyNumberFormat="true">
      <alignment horizontal="center" vertical="center"/>
    </xf>
    <xf numFmtId="164" fontId="165" fillId="0" borderId="0" xfId="0" quotePrefix="false" applyFont="true" applyNumberFormat="true">
      <alignment horizontal="center" vertical="center"/>
    </xf>
    <xf numFmtId="164" fontId="166" fillId="0" borderId="0" xfId="0" quotePrefix="false" applyFont="true" applyNumberFormat="true">
      <alignment horizontal="center" vertical="center"/>
    </xf>
    <xf numFmtId="165" fontId="167" fillId="0" borderId="0" xfId="0" quotePrefix="false" applyFont="true" applyNumberFormat="true">
      <alignment horizontal="center" vertical="center"/>
    </xf>
    <xf numFmtId="164" fontId="168" fillId="0" borderId="0" xfId="0" quotePrefix="false" applyFont="true" applyNumberFormat="true">
      <alignment horizontal="center" vertical="center"/>
    </xf>
    <xf numFmtId="164" fontId="169" fillId="0" borderId="0" xfId="0" quotePrefix="false" applyFont="true" applyNumberFormat="true">
      <alignment horizontal="center" vertical="center" wrapText="true"/>
    </xf>
    <xf numFmtId="4" fontId="170" fillId="0" borderId="0" xfId="0" quotePrefix="false" applyFont="true" applyNumberFormat="true">
      <alignment horizontal="center" vertical="center"/>
    </xf>
    <xf numFmtId="164" fontId="171" fillId="0" borderId="0" xfId="0" quotePrefix="false" applyFont="true" applyNumberFormat="true">
      <alignment horizontal="center" vertical="center"/>
    </xf>
    <xf numFmtId="4" fontId="172" fillId="0" borderId="0" xfId="0" quotePrefix="false" applyFont="true" applyNumberFormat="true">
      <alignment horizontal="center" vertical="center"/>
    </xf>
    <xf numFmtId="164" fontId="173" fillId="0" borderId="0" xfId="0" quotePrefix="false" applyFont="true" applyNumberFormat="true">
      <alignment horizontal="center" vertical="center"/>
    </xf>
    <xf numFmtId="164" fontId="174" fillId="0" borderId="0" xfId="0" quotePrefix="false" applyFont="true" applyNumberFormat="true">
      <alignment horizontal="center" vertical="center" wrapText="true"/>
    </xf>
    <xf numFmtId="0" fontId="175" fillId="6" borderId="4" xfId="0" applyBorder="true" applyNumberFormat="true" applyFill="true" applyFont="true">
      <alignment horizontal="center" vertical="center" indent="0" textRotation="0" wrapText="true"/>
      <protection hidden="false" locked="true"/>
    </xf>
    <xf numFmtId="164" fontId="175" fillId="6" borderId="4" xfId="0" applyBorder="true" applyNumberFormat="true" applyFill="true" applyFont="true">
      <alignment horizontal="center" vertical="center" indent="0" textRotation="0" wrapText="true"/>
      <protection hidden="false" locked="true"/>
    </xf>
    <xf numFmtId="0" fontId="176" fillId="0" borderId="0" xfId="0" quotePrefix="false" applyFont="true">
      <alignment horizontal="center" vertical="center" wrapText="true"/>
    </xf>
    <xf numFmtId="4" fontId="177" fillId="0" borderId="0" xfId="0" quotePrefix="false" applyFont="true" applyNumberFormat="true">
      <alignment horizontal="center" vertical="center"/>
    </xf>
    <xf numFmtId="164" fontId="178" fillId="0" borderId="0" xfId="0" quotePrefix="false" applyFont="true" applyNumberFormat="true">
      <alignment horizontal="center" vertical="center"/>
    </xf>
    <xf numFmtId="164" fontId="179" fillId="0" borderId="0" xfId="0" quotePrefix="false" applyFont="true" applyNumberFormat="true">
      <alignment horizontal="center" vertical="center"/>
    </xf>
    <xf numFmtId="165" fontId="180" fillId="0" borderId="0" xfId="0" quotePrefix="false" applyFont="true" applyNumberFormat="true">
      <alignment horizontal="center" vertical="center"/>
    </xf>
    <xf numFmtId="164" fontId="181" fillId="0" borderId="0" xfId="0" quotePrefix="false" applyFont="true" applyNumberFormat="true">
      <alignment horizontal="center" vertical="center"/>
    </xf>
    <xf numFmtId="164" fontId="182" fillId="0" borderId="0" xfId="0" quotePrefix="false" applyFont="true" applyNumberFormat="true">
      <alignment horizontal="center" vertical="center" wrapText="true"/>
    </xf>
    <xf numFmtId="4" fontId="183" fillId="0" borderId="0" xfId="0" quotePrefix="false" applyFont="true" applyNumberFormat="true">
      <alignment horizontal="center" vertical="center"/>
    </xf>
    <xf numFmtId="164" fontId="184" fillId="0" borderId="0" xfId="0" quotePrefix="false" applyFont="true" applyNumberFormat="true">
      <alignment horizontal="center" vertical="center"/>
    </xf>
    <xf numFmtId="4" fontId="185" fillId="0" borderId="0" xfId="0" quotePrefix="false" applyFont="true" applyNumberFormat="true">
      <alignment horizontal="center" vertical="center"/>
    </xf>
    <xf numFmtId="164" fontId="186" fillId="0" borderId="0" xfId="0" quotePrefix="false" applyFont="true" applyNumberFormat="true">
      <alignment horizontal="center" vertical="center"/>
    </xf>
    <xf numFmtId="0" fontId="187" fillId="0" borderId="0" xfId="0" quotePrefix="false" applyFont="true">
      <alignment horizontal="center" vertical="center" wrapText="true"/>
    </xf>
    <xf numFmtId="4" fontId="188" fillId="0" borderId="0" xfId="0" quotePrefix="false" applyFont="true" applyNumberFormat="true">
      <alignment horizontal="center" vertical="center"/>
    </xf>
    <xf numFmtId="164" fontId="189" fillId="0" borderId="0" xfId="0" quotePrefix="false" applyFont="true" applyNumberFormat="true">
      <alignment horizontal="center" vertical="center"/>
    </xf>
    <xf numFmtId="164" fontId="190" fillId="0" borderId="0" xfId="0" quotePrefix="false" applyFont="true" applyNumberFormat="true">
      <alignment horizontal="center" vertical="center"/>
    </xf>
    <xf numFmtId="165" fontId="191" fillId="0" borderId="0" xfId="0" quotePrefix="false" applyFont="true" applyNumberFormat="true">
      <alignment horizontal="center" vertical="center"/>
    </xf>
    <xf numFmtId="164" fontId="192" fillId="0" borderId="0" xfId="0" quotePrefix="false" applyFont="true" applyNumberFormat="true">
      <alignment horizontal="center" vertical="center"/>
    </xf>
    <xf numFmtId="164" fontId="193" fillId="0" borderId="0" xfId="0" quotePrefix="false" applyFont="true" applyNumberFormat="true">
      <alignment horizontal="center" vertical="center" wrapText="true"/>
    </xf>
    <xf numFmtId="4" fontId="194" fillId="0" borderId="0" xfId="0" quotePrefix="false" applyFont="true" applyNumberFormat="true">
      <alignment horizontal="center" vertical="center"/>
    </xf>
    <xf numFmtId="164" fontId="195" fillId="0" borderId="0" xfId="0" quotePrefix="false" applyFont="true" applyNumberFormat="true">
      <alignment horizontal="center" vertical="center"/>
    </xf>
    <xf numFmtId="4" fontId="196" fillId="0" borderId="0" xfId="0" quotePrefix="false" applyFont="true" applyNumberFormat="true">
      <alignment horizontal="center" vertical="center"/>
    </xf>
    <xf numFmtId="164" fontId="197" fillId="0" borderId="0" xfId="0" quotePrefix="false" applyFont="true" applyNumberFormat="true">
      <alignment horizontal="center" vertical="center"/>
    </xf>
    <xf numFmtId="0" fontId="198" fillId="0" borderId="0" xfId="0" quotePrefix="false" applyFont="true">
      <alignment horizontal="center" vertical="center" wrapText="true"/>
    </xf>
    <xf numFmtId="4" fontId="199" fillId="0" borderId="0" xfId="0" quotePrefix="false" applyFont="true" applyNumberFormat="true">
      <alignment horizontal="center" vertical="center"/>
    </xf>
    <xf numFmtId="164" fontId="200" fillId="0" borderId="0" xfId="0" quotePrefix="false" applyFont="true" applyNumberFormat="true">
      <alignment horizontal="center" vertical="center"/>
    </xf>
    <xf numFmtId="164" fontId="201" fillId="0" borderId="0" xfId="0" quotePrefix="false" applyFont="true" applyNumberFormat="true">
      <alignment horizontal="center" vertical="center"/>
    </xf>
    <xf numFmtId="165" fontId="202" fillId="0" borderId="0" xfId="0" quotePrefix="false" applyFont="true" applyNumberFormat="true">
      <alignment horizontal="center" vertical="center"/>
    </xf>
    <xf numFmtId="164" fontId="203" fillId="0" borderId="0" xfId="0" quotePrefix="false" applyFont="true" applyNumberFormat="true">
      <alignment horizontal="center" vertical="center"/>
    </xf>
    <xf numFmtId="164" fontId="204" fillId="0" borderId="0" xfId="0" quotePrefix="false" applyFont="true" applyNumberFormat="true">
      <alignment horizontal="center" vertical="center" wrapText="true"/>
    </xf>
    <xf numFmtId="4" fontId="205" fillId="0" borderId="0" xfId="0" quotePrefix="false" applyFont="true" applyNumberFormat="true">
      <alignment horizontal="center" vertical="center"/>
    </xf>
    <xf numFmtId="164" fontId="206" fillId="0" borderId="0" xfId="0" quotePrefix="false" applyFont="true" applyNumberFormat="true">
      <alignment horizontal="center" vertical="center"/>
    </xf>
    <xf numFmtId="4" fontId="207" fillId="0" borderId="0" xfId="0" quotePrefix="false" applyFont="true" applyNumberFormat="true">
      <alignment horizontal="center" vertical="center"/>
    </xf>
    <xf numFmtId="164" fontId="208" fillId="0" borderId="0" xfId="0" quotePrefix="false" applyFont="true" applyNumberFormat="true">
      <alignment horizontal="center" vertical="center"/>
    </xf>
    <xf numFmtId="0" fontId="209" fillId="0" borderId="0" xfId="0" quotePrefix="false" applyFont="true">
      <alignment horizontal="center" vertical="center" wrapText="true"/>
    </xf>
    <xf numFmtId="4" fontId="210" fillId="0" borderId="0" xfId="0" quotePrefix="false" applyFont="true" applyNumberFormat="true">
      <alignment horizontal="center" vertical="center"/>
    </xf>
    <xf numFmtId="164" fontId="211" fillId="0" borderId="0" xfId="0" quotePrefix="false" applyFont="true" applyNumberFormat="true">
      <alignment horizontal="center" vertical="center"/>
    </xf>
    <xf numFmtId="164" fontId="212" fillId="0" borderId="0" xfId="0" quotePrefix="false" applyFont="true" applyNumberFormat="true">
      <alignment horizontal="center" vertical="center"/>
    </xf>
    <xf numFmtId="165" fontId="213" fillId="0" borderId="0" xfId="0" quotePrefix="false" applyFont="true" applyNumberFormat="true">
      <alignment horizontal="center" vertical="center"/>
    </xf>
    <xf numFmtId="164" fontId="214" fillId="0" borderId="0" xfId="0" quotePrefix="false" applyFont="true" applyNumberFormat="true">
      <alignment horizontal="center" vertical="center"/>
    </xf>
    <xf numFmtId="164" fontId="215" fillId="0" borderId="0" xfId="0" quotePrefix="false" applyFont="true" applyNumberFormat="true">
      <alignment horizontal="center" vertical="center" wrapText="true"/>
    </xf>
    <xf numFmtId="4" fontId="216" fillId="0" borderId="0" xfId="0" quotePrefix="false" applyFont="true" applyNumberFormat="true">
      <alignment horizontal="center" vertical="center"/>
    </xf>
    <xf numFmtId="164" fontId="217" fillId="0" borderId="0" xfId="0" quotePrefix="false" applyFont="true" applyNumberFormat="true">
      <alignment horizontal="center" vertical="center"/>
    </xf>
    <xf numFmtId="4" fontId="218" fillId="0" borderId="0" xfId="0" quotePrefix="false" applyFont="true" applyNumberFormat="true">
      <alignment horizontal="center" vertical="center"/>
    </xf>
    <xf numFmtId="164" fontId="219" fillId="0" borderId="0" xfId="0" quotePrefix="false" applyFont="true" applyNumberFormat="true">
      <alignment horizontal="center" vertical="center"/>
    </xf>
    <xf numFmtId="0" fontId="220" fillId="0" borderId="0" xfId="0" quotePrefix="false" applyFont="true">
      <alignment horizontal="center" vertical="center" wrapText="true"/>
    </xf>
    <xf numFmtId="4" fontId="221" fillId="0" borderId="0" xfId="0" quotePrefix="false" applyFont="true" applyNumberFormat="true">
      <alignment horizontal="center" vertical="center"/>
    </xf>
    <xf numFmtId="164" fontId="222" fillId="0" borderId="0" xfId="0" quotePrefix="false" applyFont="true" applyNumberFormat="true">
      <alignment horizontal="center" vertical="center"/>
    </xf>
    <xf numFmtId="164" fontId="223" fillId="0" borderId="0" xfId="0" quotePrefix="false" applyFont="true" applyNumberFormat="true">
      <alignment horizontal="center" vertical="center"/>
    </xf>
    <xf numFmtId="165" fontId="224" fillId="0" borderId="0" xfId="0" quotePrefix="false" applyFont="true" applyNumberFormat="true">
      <alignment horizontal="center" vertical="center"/>
    </xf>
    <xf numFmtId="164" fontId="225" fillId="0" borderId="0" xfId="0" quotePrefix="false" applyFont="true" applyNumberFormat="true">
      <alignment horizontal="center" vertical="center"/>
    </xf>
    <xf numFmtId="164" fontId="226" fillId="0" borderId="0" xfId="0" quotePrefix="false" applyFont="true" applyNumberFormat="true">
      <alignment horizontal="center" vertical="center" wrapText="true"/>
    </xf>
    <xf numFmtId="4" fontId="227" fillId="0" borderId="0" xfId="0" quotePrefix="false" applyFont="true" applyNumberFormat="true">
      <alignment horizontal="center" vertical="center"/>
    </xf>
    <xf numFmtId="164" fontId="228" fillId="0" borderId="0" xfId="0" quotePrefix="false" applyFont="true" applyNumberFormat="true">
      <alignment horizontal="center" vertical="center"/>
    </xf>
    <xf numFmtId="4" fontId="229" fillId="0" borderId="0" xfId="0" quotePrefix="false" applyFont="true" applyNumberFormat="true">
      <alignment horizontal="center" vertical="center"/>
    </xf>
    <xf numFmtId="164" fontId="230" fillId="0" borderId="0" xfId="0" quotePrefix="false" applyFont="true" applyNumberFormat="true">
      <alignment horizontal="center" vertical="center"/>
    </xf>
    <xf numFmtId="164" fontId="231" fillId="0" borderId="0" xfId="0" quotePrefix="false" applyFont="true" applyNumberFormat="true">
      <alignment horizontal="center" vertical="center" wrapText="true"/>
    </xf>
    <xf numFmtId="0" fontId="232" fillId="6" borderId="4" xfId="0" applyBorder="true" applyNumberFormat="true" applyFill="true" applyFont="true">
      <alignment horizontal="center" vertical="center" indent="0" textRotation="0" wrapText="true"/>
      <protection hidden="false" locked="true"/>
    </xf>
    <xf numFmtId="164" fontId="232" fillId="6" borderId="4" xfId="0" applyBorder="true" applyNumberFormat="true" applyFill="true" applyFont="true">
      <alignment horizontal="center" vertical="center" indent="0" textRotation="0" wrapText="true"/>
      <protection hidden="false" locked="true"/>
    </xf>
    <xf numFmtId="0" fontId="233" fillId="0" borderId="0" xfId="0" quotePrefix="false" applyFont="true">
      <alignment horizontal="center" vertical="center" wrapText="true"/>
    </xf>
    <xf numFmtId="4" fontId="234" fillId="0" borderId="0" xfId="0" quotePrefix="false" applyFont="true" applyNumberFormat="true">
      <alignment horizontal="center" vertical="center"/>
    </xf>
    <xf numFmtId="164" fontId="235" fillId="0" borderId="0" xfId="0" quotePrefix="false" applyFont="true" applyNumberFormat="true">
      <alignment horizontal="center" vertical="center"/>
    </xf>
    <xf numFmtId="164" fontId="236" fillId="0" borderId="0" xfId="0" quotePrefix="false" applyFont="true" applyNumberFormat="true">
      <alignment horizontal="center" vertical="center"/>
    </xf>
    <xf numFmtId="165" fontId="237" fillId="0" borderId="0" xfId="0" quotePrefix="false" applyFont="true" applyNumberFormat="true">
      <alignment horizontal="center" vertical="center"/>
    </xf>
    <xf numFmtId="164" fontId="238" fillId="0" borderId="0" xfId="0" quotePrefix="false" applyFont="true" applyNumberFormat="true">
      <alignment horizontal="center" vertical="center"/>
    </xf>
    <xf numFmtId="164" fontId="239" fillId="0" borderId="0" xfId="0" quotePrefix="false" applyFont="true" applyNumberFormat="true">
      <alignment horizontal="center" vertical="center" wrapText="true"/>
    </xf>
    <xf numFmtId="4" fontId="240" fillId="0" borderId="0" xfId="0" quotePrefix="false" applyFont="true" applyNumberFormat="true">
      <alignment horizontal="center" vertical="center"/>
    </xf>
    <xf numFmtId="164" fontId="241" fillId="0" borderId="0" xfId="0" quotePrefix="false" applyFont="true" applyNumberFormat="true">
      <alignment horizontal="center" vertical="center"/>
    </xf>
    <xf numFmtId="0" fontId="242" fillId="0" borderId="0" xfId="0" quotePrefix="false" applyFont="true">
      <alignment horizontal="center" vertical="center" wrapText="true"/>
    </xf>
    <xf numFmtId="4" fontId="243" fillId="0" borderId="0" xfId="0" quotePrefix="false" applyFont="true" applyNumberFormat="true">
      <alignment horizontal="center" vertical="center"/>
    </xf>
    <xf numFmtId="164" fontId="244" fillId="0" borderId="0" xfId="0" quotePrefix="false" applyFont="true" applyNumberFormat="true">
      <alignment horizontal="center" vertical="center"/>
    </xf>
    <xf numFmtId="164" fontId="245" fillId="0" borderId="0" xfId="0" quotePrefix="false" applyFont="true" applyNumberFormat="true">
      <alignment horizontal="center" vertical="center"/>
    </xf>
    <xf numFmtId="165" fontId="246" fillId="0" borderId="0" xfId="0" quotePrefix="false" applyFont="true" applyNumberFormat="true">
      <alignment horizontal="center" vertical="center"/>
    </xf>
    <xf numFmtId="164" fontId="247" fillId="0" borderId="0" xfId="0" quotePrefix="false" applyFont="true" applyNumberFormat="true">
      <alignment horizontal="center" vertical="center"/>
    </xf>
    <xf numFmtId="164" fontId="248" fillId="0" borderId="0" xfId="0" quotePrefix="false" applyFont="true" applyNumberFormat="true">
      <alignment horizontal="center" vertical="center" wrapText="true"/>
    </xf>
    <xf numFmtId="4" fontId="249" fillId="0" borderId="0" xfId="0" quotePrefix="false" applyFont="true" applyNumberFormat="true">
      <alignment horizontal="center" vertical="center"/>
    </xf>
    <xf numFmtId="164" fontId="250" fillId="0" borderId="0" xfId="0" quotePrefix="false" applyFont="true" applyNumberFormat="true">
      <alignment horizontal="center" vertical="center"/>
    </xf>
    <xf numFmtId="0" fontId="251" fillId="0" borderId="0" xfId="0" quotePrefix="false" applyFont="true">
      <alignment horizontal="center" vertical="center" wrapText="true"/>
    </xf>
    <xf numFmtId="4" fontId="252" fillId="0" borderId="0" xfId="0" quotePrefix="false" applyFont="true" applyNumberFormat="true">
      <alignment horizontal="center" vertical="center"/>
    </xf>
    <xf numFmtId="164" fontId="253" fillId="0" borderId="0" xfId="0" quotePrefix="false" applyFont="true" applyNumberFormat="true">
      <alignment horizontal="center" vertical="center"/>
    </xf>
    <xf numFmtId="164" fontId="254" fillId="0" borderId="0" xfId="0" quotePrefix="false" applyFont="true" applyNumberFormat="true">
      <alignment horizontal="center" vertical="center"/>
    </xf>
    <xf numFmtId="165" fontId="255" fillId="0" borderId="0" xfId="0" quotePrefix="false" applyFont="true" applyNumberFormat="true">
      <alignment horizontal="center" vertical="center"/>
    </xf>
    <xf numFmtId="164" fontId="256" fillId="0" borderId="0" xfId="0" quotePrefix="false" applyFont="true" applyNumberFormat="true">
      <alignment horizontal="center" vertical="center"/>
    </xf>
    <xf numFmtId="164" fontId="257" fillId="0" borderId="0" xfId="0" quotePrefix="false" applyFont="true" applyNumberFormat="true">
      <alignment horizontal="center" vertical="center" wrapText="true"/>
    </xf>
    <xf numFmtId="4" fontId="258" fillId="0" borderId="0" xfId="0" quotePrefix="false" applyFont="true" applyNumberFormat="true">
      <alignment horizontal="center" vertical="center"/>
    </xf>
    <xf numFmtId="164" fontId="259" fillId="0" borderId="0" xfId="0" quotePrefix="false" applyFont="true" applyNumberFormat="true">
      <alignment horizontal="center" vertical="center"/>
    </xf>
    <xf numFmtId="0" fontId="260" fillId="0" borderId="0" xfId="0" quotePrefix="false" applyFont="true">
      <alignment horizontal="center" vertical="center" wrapText="true"/>
    </xf>
    <xf numFmtId="4" fontId="261" fillId="0" borderId="0" xfId="0" quotePrefix="false" applyFont="true" applyNumberFormat="true">
      <alignment horizontal="center" vertical="center"/>
    </xf>
    <xf numFmtId="164" fontId="262" fillId="0" borderId="0" xfId="0" quotePrefix="false" applyFont="true" applyNumberFormat="true">
      <alignment horizontal="center" vertical="center"/>
    </xf>
    <xf numFmtId="164" fontId="263" fillId="0" borderId="0" xfId="0" quotePrefix="false" applyFont="true" applyNumberFormat="true">
      <alignment horizontal="center" vertical="center"/>
    </xf>
    <xf numFmtId="165" fontId="264" fillId="0" borderId="0" xfId="0" quotePrefix="false" applyFont="true" applyNumberFormat="true">
      <alignment horizontal="center" vertical="center"/>
    </xf>
    <xf numFmtId="164" fontId="265" fillId="0" borderId="0" xfId="0" quotePrefix="false" applyFont="true" applyNumberFormat="true">
      <alignment horizontal="center" vertical="center"/>
    </xf>
    <xf numFmtId="164" fontId="266" fillId="0" borderId="0" xfId="0" quotePrefix="false" applyFont="true" applyNumberFormat="true">
      <alignment horizontal="center" vertical="center" wrapText="true"/>
    </xf>
    <xf numFmtId="4" fontId="267" fillId="0" borderId="0" xfId="0" quotePrefix="false" applyFont="true" applyNumberFormat="true">
      <alignment horizontal="center" vertical="center"/>
    </xf>
    <xf numFmtId="164" fontId="268" fillId="0" borderId="0" xfId="0" quotePrefix="false" applyFont="true" applyNumberFormat="true">
      <alignment horizontal="center" vertical="center"/>
    </xf>
    <xf numFmtId="164" fontId="269" fillId="0" borderId="0" xfId="0" quotePrefix="false" applyFont="true" applyNumberFormat="true">
      <alignment horizontal="center" vertical="center"/>
    </xf>
    <xf numFmtId="0" fontId="270" fillId="6" borderId="4" xfId="0" applyBorder="true" applyNumberFormat="true" applyFill="true" applyFont="true">
      <alignment horizontal="center" vertical="center" indent="0" textRotation="0" wrapText="true"/>
      <protection hidden="false" locked="true"/>
    </xf>
    <xf numFmtId="164" fontId="270" fillId="6" borderId="4" xfId="0" applyBorder="true" applyNumberFormat="true" applyFill="true" applyFont="true">
      <alignment horizontal="center" vertical="center" indent="0" textRotation="0" wrapText="false"/>
      <protection hidden="false" locked="true"/>
    </xf>
    <xf numFmtId="164" fontId="271" fillId="0" borderId="0" xfId="0" quotePrefix="false" applyFont="true" applyNumberFormat="true">
      <alignment horizontal="center" vertical="center"/>
    </xf>
    <xf numFmtId="0" fontId="272" fillId="6" borderId="4" xfId="0" applyBorder="true" applyNumberFormat="true" applyFill="true" applyFont="true">
      <alignment horizontal="center" vertical="center" indent="0" textRotation="0" wrapText="true"/>
      <protection hidden="false" locked="true"/>
    </xf>
    <xf numFmtId="164" fontId="272" fillId="6" borderId="4" xfId="0" applyBorder="true" applyNumberFormat="true" applyFill="true" applyFont="true">
      <alignment horizontal="center" vertical="center" indent="0" textRotation="0" wrapText="false"/>
      <protection hidden="false" locked="true"/>
    </xf>
    <xf numFmtId="0" fontId="273" fillId="3" borderId="0" xfId="0" applyFill="true" applyFont="true" quotePrefix="false">
      <alignment horizontal="center"/>
    </xf>
    <xf numFmtId="0" fontId="274" fillId="0" borderId="0" xfId="0" quotePrefix="false" applyFont="true">
      <alignment horizontal="center" vertical="center"/>
    </xf>
    <xf numFmtId="0" fontId="275" fillId="0" borderId="0" xfId="0" quotePrefix="false" applyFont="true">
      <alignment horizontal="center" vertical="center" wrapText="true"/>
    </xf>
    <xf numFmtId="0" fontId="276" fillId="0" borderId="0" xfId="0" quotePrefix="false" applyFont="true">
      <alignment horizontal="center" vertical="center" wrapText="true"/>
    </xf>
    <xf numFmtId="0" fontId="277" fillId="0" borderId="0" xfId="0" quotePrefix="false" applyFont="true">
      <alignment horizontal="center" vertical="center" wrapText="true"/>
    </xf>
    <xf numFmtId="0" fontId="278" fillId="0" borderId="0" xfId="0" quotePrefix="false" applyFont="true">
      <alignment horizontal="center" vertical="center" wrapText="true"/>
    </xf>
    <xf numFmtId="0" fontId="279" fillId="0" borderId="0" xfId="0" quotePrefix="false" applyFont="true">
      <alignment horizontal="center" vertical="center" wrapText="true"/>
    </xf>
    <xf numFmtId="0" fontId="280" fillId="0" borderId="0" xfId="0" quotePrefix="false" applyFont="true">
      <alignment horizontal="center" vertical="center" wrapText="true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S52"/>
  <sheetViews>
    <sheetView workbookViewId="0" tabSelected="true"/>
  </sheetViews>
  <sheetFormatPr defaultRowHeight="15.0"/>
  <cols>
    <col min="1" max="1" width="15.0" customWidth="true"/>
    <col min="2" max="2" width="25.0" customWidth="true"/>
    <col min="3" max="3" width="12.0" customWidth="true"/>
    <col min="4" max="4" width="12.0" customWidth="true"/>
    <col min="5" max="5" width="70.0" customWidth="true"/>
    <col min="6" max="6" width="20.0" customWidth="true"/>
    <col min="7" max="7" width="10.0" customWidth="true"/>
    <col min="8" max="8" width="25.0" customWidth="true"/>
    <col min="9" max="9" width="15.0" customWidth="true"/>
    <col min="10" max="10" width="13.0" customWidth="true"/>
    <col min="11" max="11" width="35.0" customWidth="true"/>
    <col min="12" max="12" width="35.0" customWidth="true"/>
    <col min="13" max="13" width="20.0" customWidth="true"/>
    <col min="14" max="14" width="15.0" customWidth="true"/>
    <col min="15" max="15" width="50.0" customWidth="true"/>
    <col min="16" max="16" width="20.0" customWidth="true"/>
    <col min="17" max="17" width="50.0" customWidth="true"/>
    <col min="18" max="18" width="15.0" customWidth="true"/>
    <col min="19" max="19" width="15.0" customWidth="true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ht="45.0" customHeight="true">
      <c r="A2" s="4" t="s">
        <v>19</v>
      </c>
      <c r="B2" s="4" t="s">
        <v>20</v>
      </c>
      <c r="C2" s="4" t="s">
        <v>21</v>
      </c>
      <c r="D2" s="4" t="s">
        <v>21</v>
      </c>
      <c r="E2" s="4" t="s">
        <v>22</v>
      </c>
      <c r="F2" s="4" t="s">
        <v>21</v>
      </c>
      <c r="G2" s="4" t="s">
        <v>21</v>
      </c>
      <c r="H2" s="4" t="s">
        <v>21</v>
      </c>
      <c r="I2" s="4" t="s">
        <v>21</v>
      </c>
      <c r="J2" s="4" t="s">
        <v>21</v>
      </c>
      <c r="K2" s="4" t="s">
        <v>21</v>
      </c>
      <c r="L2" s="5" t="n">
        <f>ROUND(L3,2)+ROUND(L6,2)+ROUND(L9,2)</f>
        <v>58082.04</v>
      </c>
      <c r="M2" s="4" t="s">
        <v>21</v>
      </c>
      <c r="N2" s="4" t="s">
        <v>21</v>
      </c>
      <c r="O2" s="4" t="s">
        <v>21</v>
      </c>
      <c r="P2" s="4" t="s">
        <v>21</v>
      </c>
      <c r="Q2" s="4" t="s">
        <v>21</v>
      </c>
      <c r="R2" s="4" t="s">
        <v>21</v>
      </c>
      <c r="S2" s="4" t="s">
        <v>21</v>
      </c>
    </row>
    <row r="3" ht="45.0" customHeight="true">
      <c r="A3" s="6" t="s">
        <v>23</v>
      </c>
      <c r="B3" s="6" t="s">
        <v>24</v>
      </c>
      <c r="C3" s="6" t="s">
        <v>25</v>
      </c>
      <c r="D3" s="6" t="s">
        <v>26</v>
      </c>
      <c r="E3" s="6" t="s">
        <v>27</v>
      </c>
      <c r="F3" s="7" t="n">
        <f>R3+R4+R5</f>
        <v>48.0</v>
      </c>
      <c r="G3" s="6" t="s">
        <v>28</v>
      </c>
      <c r="H3" s="8" t="n">
        <v>135.75</v>
      </c>
      <c r="I3" s="9" t="n">
        <v>135.75</v>
      </c>
      <c r="J3" s="10" t="n">
        <v>0.24230000000000002</v>
      </c>
      <c r="K3" s="11" t="n">
        <f>ROUND(I3,2)+(ROUND(I3,2)*J3)</f>
        <v>168.642225</v>
      </c>
      <c r="L3" s="12" t="n">
        <f>ROUND(S3,2)+ROUND(S4,2)+ROUND(S5,2)</f>
        <v>8094.72</v>
      </c>
      <c r="M3" s="6" t="s">
        <v>21</v>
      </c>
      <c r="N3" s="6" t="s">
        <v>20</v>
      </c>
      <c r="O3" s="6" t="s">
        <v>29</v>
      </c>
      <c r="P3" s="6" t="s">
        <v>20</v>
      </c>
      <c r="Q3" s="6" t="s">
        <v>30</v>
      </c>
      <c r="R3" s="13" t="n">
        <v>12.0</v>
      </c>
      <c r="S3" s="14" t="n">
        <f>ROUND(K3,2)*R3</f>
        <v>2023.6799999999998</v>
      </c>
    </row>
    <row r="4" ht="45.0" customHeight="true">
      <c r="P4" s="6" t="s">
        <v>31</v>
      </c>
      <c r="Q4" s="6" t="s">
        <v>32</v>
      </c>
      <c r="R4" s="15" t="n">
        <v>24.0</v>
      </c>
      <c r="S4" s="16" t="n">
        <f>ROUND(K3,2)*R4</f>
        <v>4047.3599999999997</v>
      </c>
    </row>
    <row r="5" ht="45.0" customHeight="true">
      <c r="P5" s="6" t="s">
        <v>33</v>
      </c>
      <c r="Q5" s="6" t="s">
        <v>34</v>
      </c>
      <c r="R5" s="17" t="n">
        <v>12.0</v>
      </c>
      <c r="S5" s="18" t="n">
        <f>ROUND(K3,2)*R5</f>
        <v>2023.6799999999998</v>
      </c>
    </row>
    <row r="6" ht="45.0" customHeight="true">
      <c r="A6" s="19" t="s">
        <v>23</v>
      </c>
      <c r="B6" s="19" t="s">
        <v>35</v>
      </c>
      <c r="C6" s="19" t="s">
        <v>25</v>
      </c>
      <c r="D6" s="19" t="s">
        <v>36</v>
      </c>
      <c r="E6" s="19" t="s">
        <v>37</v>
      </c>
      <c r="F6" s="20" t="n">
        <f>R6+R7+R8</f>
        <v>3.0</v>
      </c>
      <c r="G6" s="19" t="s">
        <v>38</v>
      </c>
      <c r="H6" s="21" t="n">
        <v>10604.43</v>
      </c>
      <c r="I6" s="22" t="n">
        <v>10604.43</v>
      </c>
      <c r="J6" s="23" t="n">
        <v>0.24230000000000002</v>
      </c>
      <c r="K6" s="24" t="n">
        <f>ROUND(I6,2)+(ROUND(I6,2)*J6)</f>
        <v>13173.883389</v>
      </c>
      <c r="L6" s="25" t="n">
        <f>ROUND(S6,2)+ROUND(S7,2)+ROUND(S8,2)</f>
        <v>39521.64</v>
      </c>
      <c r="M6" s="19" t="s">
        <v>21</v>
      </c>
      <c r="N6" s="19" t="s">
        <v>20</v>
      </c>
      <c r="O6" s="19" t="s">
        <v>29</v>
      </c>
      <c r="P6" s="19" t="s">
        <v>20</v>
      </c>
      <c r="Q6" s="19" t="s">
        <v>30</v>
      </c>
      <c r="R6" s="26" t="n">
        <v>1.0</v>
      </c>
      <c r="S6" s="27" t="n">
        <f>ROUND(K6,2)*R6</f>
        <v>13173.88</v>
      </c>
    </row>
    <row r="7" ht="45.0" customHeight="true">
      <c r="P7" s="19" t="s">
        <v>31</v>
      </c>
      <c r="Q7" s="19" t="s">
        <v>32</v>
      </c>
      <c r="R7" s="28" t="n">
        <v>1.0</v>
      </c>
      <c r="S7" s="29" t="n">
        <f>ROUND(K6,2)*R7</f>
        <v>13173.88</v>
      </c>
    </row>
    <row r="8" ht="45.0" customHeight="true">
      <c r="P8" s="19" t="s">
        <v>33</v>
      </c>
      <c r="Q8" s="19" t="s">
        <v>34</v>
      </c>
      <c r="R8" s="30" t="n">
        <v>1.0</v>
      </c>
      <c r="S8" s="31" t="n">
        <f>ROUND(K6,2)*R8</f>
        <v>13173.88</v>
      </c>
    </row>
    <row r="9" ht="45.0" customHeight="true">
      <c r="A9" s="32" t="s">
        <v>23</v>
      </c>
      <c r="B9" s="32" t="s">
        <v>39</v>
      </c>
      <c r="C9" s="32" t="s">
        <v>25</v>
      </c>
      <c r="D9" s="32" t="s">
        <v>40</v>
      </c>
      <c r="E9" s="32" t="s">
        <v>41</v>
      </c>
      <c r="F9" s="33" t="n">
        <f>R9+R10+R11</f>
        <v>1.0</v>
      </c>
      <c r="G9" s="32" t="s">
        <v>38</v>
      </c>
      <c r="H9" s="34" t="n">
        <v>8424.44</v>
      </c>
      <c r="I9" s="35" t="n">
        <v>8424.44</v>
      </c>
      <c r="J9" s="36" t="n">
        <v>0.24230000000000002</v>
      </c>
      <c r="K9" s="37" t="n">
        <f>ROUND(I9,2)+(ROUND(I9,2)*J9)</f>
        <v>10465.681812</v>
      </c>
      <c r="L9" s="38" t="n">
        <f>ROUND(S9,2)+ROUND(S10,2)+ROUND(S11,2)</f>
        <v>10465.68</v>
      </c>
      <c r="M9" s="32" t="s">
        <v>21</v>
      </c>
      <c r="N9" s="32" t="s">
        <v>20</v>
      </c>
      <c r="O9" s="32" t="s">
        <v>29</v>
      </c>
      <c r="P9" s="32" t="s">
        <v>20</v>
      </c>
      <c r="Q9" s="32" t="s">
        <v>30</v>
      </c>
      <c r="R9" s="39" t="n">
        <v>0.34</v>
      </c>
      <c r="S9" s="40" t="n">
        <f>ROUND(K9,2)*R9</f>
        <v>3558.3312000000005</v>
      </c>
    </row>
    <row r="10" ht="45.0" customHeight="true">
      <c r="P10" s="32" t="s">
        <v>31</v>
      </c>
      <c r="Q10" s="32" t="s">
        <v>32</v>
      </c>
      <c r="R10" s="41" t="n">
        <v>0.34</v>
      </c>
      <c r="S10" s="42" t="n">
        <f>ROUND(K9,2)*R10</f>
        <v>3558.3312000000005</v>
      </c>
    </row>
    <row r="11" ht="45.0" customHeight="true">
      <c r="P11" s="32" t="s">
        <v>33</v>
      </c>
      <c r="Q11" s="32" t="s">
        <v>34</v>
      </c>
      <c r="R11" s="43" t="n">
        <v>0.32</v>
      </c>
      <c r="S11" s="44" t="n">
        <f>ROUND(K9,2)*R11</f>
        <v>3349.0176</v>
      </c>
    </row>
    <row r="12" ht="45.0" customHeight="true">
      <c r="A12" s="46" t="s">
        <v>19</v>
      </c>
      <c r="B12" s="46" t="s">
        <v>31</v>
      </c>
      <c r="C12" s="46" t="s">
        <v>21</v>
      </c>
      <c r="D12" s="46" t="s">
        <v>21</v>
      </c>
      <c r="E12" s="46" t="s">
        <v>42</v>
      </c>
      <c r="F12" s="46" t="s">
        <v>21</v>
      </c>
      <c r="G12" s="46" t="s">
        <v>21</v>
      </c>
      <c r="H12" s="46" t="s">
        <v>21</v>
      </c>
      <c r="I12" s="46" t="s">
        <v>21</v>
      </c>
      <c r="J12" s="46" t="s">
        <v>21</v>
      </c>
      <c r="K12" s="46" t="s">
        <v>21</v>
      </c>
      <c r="L12" s="47" t="n">
        <f>ROUND(L13,2)</f>
        <v>2825.46</v>
      </c>
      <c r="M12" s="46" t="s">
        <v>21</v>
      </c>
      <c r="N12" s="46" t="s">
        <v>21</v>
      </c>
      <c r="O12" s="46" t="s">
        <v>21</v>
      </c>
      <c r="P12" s="46" t="s">
        <v>21</v>
      </c>
      <c r="Q12" s="46" t="s">
        <v>21</v>
      </c>
      <c r="R12" s="46" t="s">
        <v>21</v>
      </c>
      <c r="S12" s="46" t="s">
        <v>21</v>
      </c>
    </row>
    <row r="13" ht="45.0" customHeight="true">
      <c r="A13" s="48" t="s">
        <v>23</v>
      </c>
      <c r="B13" s="48" t="s">
        <v>43</v>
      </c>
      <c r="C13" s="48" t="s">
        <v>25</v>
      </c>
      <c r="D13" s="48" t="s">
        <v>44</v>
      </c>
      <c r="E13" s="48" t="s">
        <v>45</v>
      </c>
      <c r="F13" s="49" t="n">
        <f>R13</f>
        <v>4.5</v>
      </c>
      <c r="G13" s="48" t="s">
        <v>46</v>
      </c>
      <c r="H13" s="50" t="n">
        <v>505.42</v>
      </c>
      <c r="I13" s="51" t="n">
        <v>505.42</v>
      </c>
      <c r="J13" s="52" t="n">
        <v>0.24230000000000002</v>
      </c>
      <c r="K13" s="53" t="n">
        <f>ROUND(I13,2)+(ROUND(I13,2)*J13)</f>
        <v>627.883266</v>
      </c>
      <c r="L13" s="54" t="n">
        <f>ROUND(S13,2)</f>
        <v>2825.46</v>
      </c>
      <c r="M13" s="48" t="s">
        <v>21</v>
      </c>
      <c r="N13" s="48" t="s">
        <v>31</v>
      </c>
      <c r="O13" s="48" t="s">
        <v>42</v>
      </c>
      <c r="P13" s="48" t="s">
        <v>20</v>
      </c>
      <c r="Q13" s="48" t="s">
        <v>30</v>
      </c>
      <c r="R13" s="55" t="n">
        <v>4.5</v>
      </c>
      <c r="S13" s="56" t="n">
        <f>ROUND(K13,2)*R13</f>
        <v>2825.46</v>
      </c>
    </row>
    <row r="14" ht="45.0" customHeight="true">
      <c r="A14" s="58" t="s">
        <v>19</v>
      </c>
      <c r="B14" s="58" t="s">
        <v>33</v>
      </c>
      <c r="C14" s="58" t="s">
        <v>21</v>
      </c>
      <c r="D14" s="58" t="s">
        <v>21</v>
      </c>
      <c r="E14" s="58" t="s">
        <v>47</v>
      </c>
      <c r="F14" s="58" t="s">
        <v>21</v>
      </c>
      <c r="G14" s="58" t="s">
        <v>21</v>
      </c>
      <c r="H14" s="58" t="s">
        <v>21</v>
      </c>
      <c r="I14" s="58" t="s">
        <v>21</v>
      </c>
      <c r="J14" s="58" t="s">
        <v>21</v>
      </c>
      <c r="K14" s="58" t="s">
        <v>21</v>
      </c>
      <c r="L14" s="59" t="n">
        <f>ROUND(L15,2)+ROUND(L16,2)+ROUND(L17,2)</f>
        <v>286691.78</v>
      </c>
      <c r="M14" s="58" t="s">
        <v>21</v>
      </c>
      <c r="N14" s="58" t="s">
        <v>21</v>
      </c>
      <c r="O14" s="58" t="s">
        <v>21</v>
      </c>
      <c r="P14" s="58" t="s">
        <v>21</v>
      </c>
      <c r="Q14" s="58" t="s">
        <v>21</v>
      </c>
      <c r="R14" s="58" t="s">
        <v>21</v>
      </c>
      <c r="S14" s="58" t="s">
        <v>21</v>
      </c>
    </row>
    <row r="15" ht="45.0" customHeight="true">
      <c r="A15" s="60" t="s">
        <v>23</v>
      </c>
      <c r="B15" s="60" t="s">
        <v>48</v>
      </c>
      <c r="C15" s="60" t="s">
        <v>25</v>
      </c>
      <c r="D15" s="60" t="s">
        <v>49</v>
      </c>
      <c r="E15" s="60" t="s">
        <v>50</v>
      </c>
      <c r="F15" s="61" t="n">
        <f>R15</f>
        <v>9083.9</v>
      </c>
      <c r="G15" s="60" t="s">
        <v>46</v>
      </c>
      <c r="H15" s="62" t="n">
        <v>0.5</v>
      </c>
      <c r="I15" s="63" t="n">
        <v>0.5</v>
      </c>
      <c r="J15" s="64" t="n">
        <v>0.24230000000000002</v>
      </c>
      <c r="K15" s="65" t="n">
        <f>ROUND(I15,2)+(ROUND(I15,2)*J15)</f>
        <v>0.62115</v>
      </c>
      <c r="L15" s="66" t="n">
        <f>ROUND(S15,2)</f>
        <v>5632.02</v>
      </c>
      <c r="M15" s="60" t="s">
        <v>21</v>
      </c>
      <c r="N15" s="60" t="s">
        <v>33</v>
      </c>
      <c r="O15" s="60" t="s">
        <v>47</v>
      </c>
      <c r="P15" s="60" t="s">
        <v>20</v>
      </c>
      <c r="Q15" s="60" t="s">
        <v>30</v>
      </c>
      <c r="R15" s="67" t="n">
        <v>9083.9</v>
      </c>
      <c r="S15" s="68" t="n">
        <f>ROUND(K15,2)*R15</f>
        <v>5632.018</v>
      </c>
    </row>
    <row r="16" ht="45.0" customHeight="true">
      <c r="A16" s="69" t="s">
        <v>23</v>
      </c>
      <c r="B16" s="69" t="s">
        <v>51</v>
      </c>
      <c r="C16" s="69" t="s">
        <v>25</v>
      </c>
      <c r="D16" s="69" t="s">
        <v>52</v>
      </c>
      <c r="E16" s="69" t="s">
        <v>53</v>
      </c>
      <c r="F16" s="70" t="n">
        <f>R16</f>
        <v>1362.59</v>
      </c>
      <c r="G16" s="69" t="s">
        <v>54</v>
      </c>
      <c r="H16" s="71" t="n">
        <v>113.85</v>
      </c>
      <c r="I16" s="72" t="n">
        <v>113.85</v>
      </c>
      <c r="J16" s="73" t="n">
        <v>0.24230000000000002</v>
      </c>
      <c r="K16" s="74" t="n">
        <f>ROUND(I16,2)+(ROUND(I16,2)*J16)</f>
        <v>141.435855</v>
      </c>
      <c r="L16" s="75" t="n">
        <f>ROUND(S16,2)</f>
        <v>192724.73</v>
      </c>
      <c r="M16" s="69" t="s">
        <v>21</v>
      </c>
      <c r="N16" s="69" t="s">
        <v>33</v>
      </c>
      <c r="O16" s="69" t="s">
        <v>47</v>
      </c>
      <c r="P16" s="69" t="s">
        <v>20</v>
      </c>
      <c r="Q16" s="69" t="s">
        <v>30</v>
      </c>
      <c r="R16" s="76" t="n">
        <v>1362.59</v>
      </c>
      <c r="S16" s="77" t="n">
        <f>ROUND(K16,2)*R16</f>
        <v>192724.7296</v>
      </c>
    </row>
    <row r="17" ht="45.0" customHeight="true">
      <c r="A17" s="78" t="s">
        <v>23</v>
      </c>
      <c r="B17" s="78" t="s">
        <v>55</v>
      </c>
      <c r="C17" s="78" t="s">
        <v>25</v>
      </c>
      <c r="D17" s="78" t="s">
        <v>56</v>
      </c>
      <c r="E17" s="78" t="s">
        <v>57</v>
      </c>
      <c r="F17" s="79" t="n">
        <f>R17</f>
        <v>36653.54</v>
      </c>
      <c r="G17" s="78" t="s">
        <v>58</v>
      </c>
      <c r="H17" s="80" t="n">
        <v>1.94</v>
      </c>
      <c r="I17" s="81" t="n">
        <v>1.94</v>
      </c>
      <c r="J17" s="82" t="n">
        <v>0.24230000000000002</v>
      </c>
      <c r="K17" s="83" t="n">
        <f>ROUND(I17,2)+(ROUND(I17,2)*J17)</f>
        <v>2.410062</v>
      </c>
      <c r="L17" s="84" t="n">
        <f>ROUND(S17,2)</f>
        <v>88335.03</v>
      </c>
      <c r="M17" s="78" t="s">
        <v>21</v>
      </c>
      <c r="N17" s="78" t="s">
        <v>33</v>
      </c>
      <c r="O17" s="78" t="s">
        <v>47</v>
      </c>
      <c r="P17" s="78" t="s">
        <v>20</v>
      </c>
      <c r="Q17" s="78" t="s">
        <v>30</v>
      </c>
      <c r="R17" s="85" t="n">
        <v>36653.54</v>
      </c>
      <c r="S17" s="86" t="n">
        <f>ROUND(K17,2)*R17</f>
        <v>88335.0314</v>
      </c>
    </row>
    <row r="18" ht="45.0" customHeight="true">
      <c r="A18" s="88" t="s">
        <v>19</v>
      </c>
      <c r="B18" s="88" t="s">
        <v>59</v>
      </c>
      <c r="C18" s="88" t="s">
        <v>21</v>
      </c>
      <c r="D18" s="88" t="s">
        <v>21</v>
      </c>
      <c r="E18" s="88" t="s">
        <v>60</v>
      </c>
      <c r="F18" s="88" t="s">
        <v>21</v>
      </c>
      <c r="G18" s="88" t="s">
        <v>21</v>
      </c>
      <c r="H18" s="88" t="s">
        <v>21</v>
      </c>
      <c r="I18" s="88" t="s">
        <v>21</v>
      </c>
      <c r="J18" s="88" t="s">
        <v>21</v>
      </c>
      <c r="K18" s="88" t="s">
        <v>21</v>
      </c>
      <c r="L18" s="89" t="n">
        <f>ROUND(L19,2)+ROUND(L21,2)+ROUND(L23,2)+ROUND(L25,2)+ROUND(L27,2)+ROUND(L29,2)+ROUND(L31,2)+ROUND(L33,2)</f>
        <v>691343.72</v>
      </c>
      <c r="M18" s="88" t="s">
        <v>21</v>
      </c>
      <c r="N18" s="88" t="s">
        <v>21</v>
      </c>
      <c r="O18" s="88" t="s">
        <v>21</v>
      </c>
      <c r="P18" s="88" t="s">
        <v>21</v>
      </c>
      <c r="Q18" s="88" t="s">
        <v>21</v>
      </c>
      <c r="R18" s="88" t="s">
        <v>21</v>
      </c>
      <c r="S18" s="88" t="s">
        <v>21</v>
      </c>
    </row>
    <row r="19" ht="45.0" customHeight="true">
      <c r="A19" s="90" t="s">
        <v>23</v>
      </c>
      <c r="B19" s="90" t="s">
        <v>61</v>
      </c>
      <c r="C19" s="90" t="s">
        <v>62</v>
      </c>
      <c r="D19" s="90" t="s">
        <v>63</v>
      </c>
      <c r="E19" s="90" t="s">
        <v>64</v>
      </c>
      <c r="F19" s="91" t="n">
        <f>R19+R20</f>
        <v>9083.9</v>
      </c>
      <c r="G19" s="90" t="s">
        <v>46</v>
      </c>
      <c r="H19" s="92" t="n">
        <v>0.4</v>
      </c>
      <c r="I19" s="93" t="n">
        <v>0.4</v>
      </c>
      <c r="J19" s="94" t="n">
        <v>0.24230000000000002</v>
      </c>
      <c r="K19" s="95" t="n">
        <f>ROUND(I19,2)+(ROUND(I19,2)*J19)</f>
        <v>0.49692000000000003</v>
      </c>
      <c r="L19" s="96" t="n">
        <f>ROUND(S19,2)+ROUND(S20,2)</f>
        <v>4541.95</v>
      </c>
      <c r="M19" s="90" t="s">
        <v>21</v>
      </c>
      <c r="N19" s="90" t="s">
        <v>59</v>
      </c>
      <c r="O19" s="90" t="s">
        <v>60</v>
      </c>
      <c r="P19" s="90" t="s">
        <v>20</v>
      </c>
      <c r="Q19" s="90" t="s">
        <v>30</v>
      </c>
      <c r="R19" s="97" t="n">
        <v>2270.98</v>
      </c>
      <c r="S19" s="98" t="n">
        <f>ROUND(K19,2)*R19</f>
        <v>1135.49</v>
      </c>
    </row>
    <row r="20" ht="45.0" customHeight="true">
      <c r="P20" s="90" t="s">
        <v>31</v>
      </c>
      <c r="Q20" s="90" t="s">
        <v>32</v>
      </c>
      <c r="R20" s="99" t="n">
        <v>6812.92</v>
      </c>
      <c r="S20" s="100" t="n">
        <f>ROUND(K19,2)*R20</f>
        <v>3406.46</v>
      </c>
    </row>
    <row r="21" ht="45.0" customHeight="true">
      <c r="A21" s="101" t="s">
        <v>23</v>
      </c>
      <c r="B21" s="101" t="s">
        <v>65</v>
      </c>
      <c r="C21" s="101" t="s">
        <v>66</v>
      </c>
      <c r="D21" s="101" t="s">
        <v>67</v>
      </c>
      <c r="E21" s="101" t="s">
        <v>68</v>
      </c>
      <c r="F21" s="102" t="n">
        <f>R21+R22</f>
        <v>9083.9</v>
      </c>
      <c r="G21" s="101" t="s">
        <v>46</v>
      </c>
      <c r="H21" s="103" t="n">
        <v>6.83</v>
      </c>
      <c r="I21" s="104" t="n">
        <v>6.83</v>
      </c>
      <c r="J21" s="105" t="n">
        <v>0.1528</v>
      </c>
      <c r="K21" s="106" t="n">
        <f>ROUND(I21,2)+(ROUND(I21,2)*J21)</f>
        <v>7.8736239999999995</v>
      </c>
      <c r="L21" s="107" t="n">
        <f>ROUND(S21,2)+ROUND(S22,2)</f>
        <v>71490.29000000001</v>
      </c>
      <c r="M21" s="101" t="s">
        <v>21</v>
      </c>
      <c r="N21" s="101" t="s">
        <v>59</v>
      </c>
      <c r="O21" s="101" t="s">
        <v>60</v>
      </c>
      <c r="P21" s="101" t="s">
        <v>20</v>
      </c>
      <c r="Q21" s="101" t="s">
        <v>30</v>
      </c>
      <c r="R21" s="108" t="n">
        <v>2270.98</v>
      </c>
      <c r="S21" s="109" t="n">
        <f>ROUND(K21,2)*R21</f>
        <v>17872.6126</v>
      </c>
    </row>
    <row r="22" ht="45.0" customHeight="true">
      <c r="P22" s="101" t="s">
        <v>31</v>
      </c>
      <c r="Q22" s="101" t="s">
        <v>32</v>
      </c>
      <c r="R22" s="110" t="n">
        <v>6812.92</v>
      </c>
      <c r="S22" s="111" t="n">
        <f>ROUND(K21,2)*R22</f>
        <v>53617.680400000005</v>
      </c>
    </row>
    <row r="23" ht="45.0" customHeight="true">
      <c r="A23" s="112" t="s">
        <v>23</v>
      </c>
      <c r="B23" s="112" t="s">
        <v>69</v>
      </c>
      <c r="C23" s="112" t="s">
        <v>62</v>
      </c>
      <c r="D23" s="112" t="s">
        <v>70</v>
      </c>
      <c r="E23" s="112" t="s">
        <v>71</v>
      </c>
      <c r="F23" s="113" t="n">
        <f>R23+R24</f>
        <v>679.11</v>
      </c>
      <c r="G23" s="112" t="s">
        <v>72</v>
      </c>
      <c r="H23" s="114" t="n">
        <v>1.75</v>
      </c>
      <c r="I23" s="115" t="n">
        <v>1.75</v>
      </c>
      <c r="J23" s="116" t="n">
        <v>0.24230000000000002</v>
      </c>
      <c r="K23" s="117" t="n">
        <f>ROUND(I23,2)+(ROUND(I23,2)*J23)</f>
        <v>2.174025</v>
      </c>
      <c r="L23" s="118" t="n">
        <f>ROUND(S23,2)+ROUND(S24,2)</f>
        <v>1473.67</v>
      </c>
      <c r="M23" s="112" t="s">
        <v>21</v>
      </c>
      <c r="N23" s="112" t="s">
        <v>59</v>
      </c>
      <c r="O23" s="112" t="s">
        <v>60</v>
      </c>
      <c r="P23" s="112" t="s">
        <v>20</v>
      </c>
      <c r="Q23" s="112" t="s">
        <v>30</v>
      </c>
      <c r="R23" s="119" t="n">
        <v>169.78</v>
      </c>
      <c r="S23" s="120" t="n">
        <f>ROUND(K23,2)*R23</f>
        <v>368.4226</v>
      </c>
    </row>
    <row r="24" ht="45.0" customHeight="true">
      <c r="P24" s="112" t="s">
        <v>31</v>
      </c>
      <c r="Q24" s="112" t="s">
        <v>32</v>
      </c>
      <c r="R24" s="121" t="n">
        <v>509.33</v>
      </c>
      <c r="S24" s="122" t="n">
        <f>ROUND(K23,2)*R24</f>
        <v>1105.2460999999998</v>
      </c>
    </row>
    <row r="25" ht="45.0" customHeight="true">
      <c r="A25" s="123" t="s">
        <v>23</v>
      </c>
      <c r="B25" s="123" t="s">
        <v>73</v>
      </c>
      <c r="C25" s="123" t="s">
        <v>62</v>
      </c>
      <c r="D25" s="123" t="s">
        <v>74</v>
      </c>
      <c r="E25" s="123" t="s">
        <v>75</v>
      </c>
      <c r="F25" s="124" t="n">
        <f>R25+R26</f>
        <v>9083.9</v>
      </c>
      <c r="G25" s="123" t="s">
        <v>46</v>
      </c>
      <c r="H25" s="125" t="n">
        <v>0.28</v>
      </c>
      <c r="I25" s="126" t="n">
        <v>0.28</v>
      </c>
      <c r="J25" s="127" t="n">
        <v>0.24230000000000002</v>
      </c>
      <c r="K25" s="128" t="n">
        <f>ROUND(I25,2)+(ROUND(I25,2)*J25)</f>
        <v>0.34784400000000004</v>
      </c>
      <c r="L25" s="129" t="n">
        <f>ROUND(S25,2)+ROUND(S26,2)</f>
        <v>3179.36</v>
      </c>
      <c r="M25" s="123" t="s">
        <v>21</v>
      </c>
      <c r="N25" s="123" t="s">
        <v>59</v>
      </c>
      <c r="O25" s="123" t="s">
        <v>60</v>
      </c>
      <c r="P25" s="123" t="s">
        <v>20</v>
      </c>
      <c r="Q25" s="123" t="s">
        <v>30</v>
      </c>
      <c r="R25" s="130" t="n">
        <v>2270.98</v>
      </c>
      <c r="S25" s="131" t="n">
        <f>ROUND(K25,2)*R25</f>
        <v>794.843</v>
      </c>
    </row>
    <row r="26" ht="45.0" customHeight="true">
      <c r="P26" s="123" t="s">
        <v>31</v>
      </c>
      <c r="Q26" s="123" t="s">
        <v>32</v>
      </c>
      <c r="R26" s="132" t="n">
        <v>6812.92</v>
      </c>
      <c r="S26" s="133" t="n">
        <f>ROUND(K25,2)*R26</f>
        <v>2384.522</v>
      </c>
    </row>
    <row r="27" ht="45.0" customHeight="true">
      <c r="A27" s="134" t="s">
        <v>23</v>
      </c>
      <c r="B27" s="134" t="s">
        <v>76</v>
      </c>
      <c r="C27" s="134" t="s">
        <v>66</v>
      </c>
      <c r="D27" s="134" t="s">
        <v>77</v>
      </c>
      <c r="E27" s="134" t="s">
        <v>78</v>
      </c>
      <c r="F27" s="135" t="n">
        <f>R27+R28</f>
        <v>9083.9</v>
      </c>
      <c r="G27" s="134" t="s">
        <v>46</v>
      </c>
      <c r="H27" s="136" t="n">
        <v>1.49</v>
      </c>
      <c r="I27" s="137" t="n">
        <v>1.49</v>
      </c>
      <c r="J27" s="138" t="n">
        <v>0.1528</v>
      </c>
      <c r="K27" s="139" t="n">
        <f>ROUND(I27,2)+(ROUND(I27,2)*J27)</f>
        <v>1.7176719999999999</v>
      </c>
      <c r="L27" s="140" t="n">
        <f>ROUND(S27,2)+ROUND(S28,2)</f>
        <v>15624.31</v>
      </c>
      <c r="M27" s="134" t="s">
        <v>21</v>
      </c>
      <c r="N27" s="134" t="s">
        <v>59</v>
      </c>
      <c r="O27" s="134" t="s">
        <v>60</v>
      </c>
      <c r="P27" s="134" t="s">
        <v>20</v>
      </c>
      <c r="Q27" s="134" t="s">
        <v>30</v>
      </c>
      <c r="R27" s="141" t="n">
        <v>2270.98</v>
      </c>
      <c r="S27" s="142" t="n">
        <f>ROUND(K27,2)*R27</f>
        <v>3906.0856</v>
      </c>
    </row>
    <row r="28" ht="45.0" customHeight="true">
      <c r="P28" s="134" t="s">
        <v>31</v>
      </c>
      <c r="Q28" s="134" t="s">
        <v>32</v>
      </c>
      <c r="R28" s="143" t="n">
        <v>6812.92</v>
      </c>
      <c r="S28" s="144" t="n">
        <f>ROUND(K27,2)*R28</f>
        <v>11718.2224</v>
      </c>
    </row>
    <row r="29" ht="45.0" customHeight="true">
      <c r="A29" s="145" t="s">
        <v>23</v>
      </c>
      <c r="B29" s="145" t="s">
        <v>79</v>
      </c>
      <c r="C29" s="145" t="s">
        <v>62</v>
      </c>
      <c r="D29" s="145" t="s">
        <v>70</v>
      </c>
      <c r="E29" s="145" t="s">
        <v>80</v>
      </c>
      <c r="F29" s="146" t="n">
        <f>R29+R30</f>
        <v>282.96</v>
      </c>
      <c r="G29" s="145" t="s">
        <v>72</v>
      </c>
      <c r="H29" s="147" t="n">
        <v>1.75</v>
      </c>
      <c r="I29" s="148" t="n">
        <v>1.75</v>
      </c>
      <c r="J29" s="149" t="n">
        <v>0.24230000000000002</v>
      </c>
      <c r="K29" s="150" t="n">
        <f>ROUND(I29,2)+(ROUND(I29,2)*J29)</f>
        <v>2.174025</v>
      </c>
      <c r="L29" s="151" t="n">
        <f>ROUND(S29,2)+ROUND(S30,2)</f>
        <v>614.03</v>
      </c>
      <c r="M29" s="145" t="s">
        <v>21</v>
      </c>
      <c r="N29" s="145" t="s">
        <v>59</v>
      </c>
      <c r="O29" s="145" t="s">
        <v>60</v>
      </c>
      <c r="P29" s="145" t="s">
        <v>20</v>
      </c>
      <c r="Q29" s="145" t="s">
        <v>30</v>
      </c>
      <c r="R29" s="152" t="n">
        <v>70.74</v>
      </c>
      <c r="S29" s="153" t="n">
        <f>ROUND(K29,2)*R29</f>
        <v>153.5058</v>
      </c>
    </row>
    <row r="30" ht="45.0" customHeight="true">
      <c r="P30" s="145" t="s">
        <v>31</v>
      </c>
      <c r="Q30" s="145" t="s">
        <v>32</v>
      </c>
      <c r="R30" s="154" t="n">
        <v>212.22</v>
      </c>
      <c r="S30" s="155" t="n">
        <f>ROUND(K29,2)*R30</f>
        <v>460.5174</v>
      </c>
    </row>
    <row r="31" ht="45.0" customHeight="true">
      <c r="A31" s="156" t="s">
        <v>23</v>
      </c>
      <c r="B31" s="156" t="s">
        <v>81</v>
      </c>
      <c r="C31" s="156" t="s">
        <v>25</v>
      </c>
      <c r="D31" s="156" t="s">
        <v>82</v>
      </c>
      <c r="E31" s="156" t="s">
        <v>83</v>
      </c>
      <c r="F31" s="157" t="n">
        <f>R31+R32</f>
        <v>233.67000000000002</v>
      </c>
      <c r="G31" s="156" t="s">
        <v>54</v>
      </c>
      <c r="H31" s="158" t="n">
        <v>1926.83</v>
      </c>
      <c r="I31" s="159" t="n">
        <v>1926.83</v>
      </c>
      <c r="J31" s="160" t="n">
        <v>0.24230000000000002</v>
      </c>
      <c r="K31" s="161" t="n">
        <f>ROUND(I31,2)+(ROUND(I31,2)*J31)</f>
        <v>2393.700909</v>
      </c>
      <c r="L31" s="162" t="n">
        <f>ROUND(S31,2)+ROUND(S32,2)</f>
        <v>559335.88</v>
      </c>
      <c r="M31" s="156" t="s">
        <v>21</v>
      </c>
      <c r="N31" s="156" t="s">
        <v>59</v>
      </c>
      <c r="O31" s="156" t="s">
        <v>60</v>
      </c>
      <c r="P31" s="156" t="s">
        <v>20</v>
      </c>
      <c r="Q31" s="156" t="s">
        <v>30</v>
      </c>
      <c r="R31" s="163" t="n">
        <v>58.42</v>
      </c>
      <c r="S31" s="164" t="n">
        <f>ROUND(K31,2)*R31</f>
        <v>139839.954</v>
      </c>
    </row>
    <row r="32" ht="45.0" customHeight="true">
      <c r="P32" s="156" t="s">
        <v>31</v>
      </c>
      <c r="Q32" s="156" t="s">
        <v>32</v>
      </c>
      <c r="R32" s="165" t="n">
        <v>175.25</v>
      </c>
      <c r="S32" s="166" t="n">
        <f>ROUND(K31,2)*R32</f>
        <v>419495.925</v>
      </c>
    </row>
    <row r="33" ht="45.0" customHeight="true">
      <c r="A33" s="167" t="s">
        <v>23</v>
      </c>
      <c r="B33" s="167" t="s">
        <v>84</v>
      </c>
      <c r="C33" s="167" t="s">
        <v>25</v>
      </c>
      <c r="D33" s="167" t="s">
        <v>56</v>
      </c>
      <c r="E33" s="167" t="s">
        <v>57</v>
      </c>
      <c r="F33" s="168" t="n">
        <f>R33+R34</f>
        <v>14557.77</v>
      </c>
      <c r="G33" s="167" t="s">
        <v>58</v>
      </c>
      <c r="H33" s="169" t="n">
        <v>1.94</v>
      </c>
      <c r="I33" s="170" t="n">
        <v>1.94</v>
      </c>
      <c r="J33" s="171" t="n">
        <v>0.24230000000000002</v>
      </c>
      <c r="K33" s="172" t="n">
        <f>ROUND(I33,2)+(ROUND(I33,2)*J33)</f>
        <v>2.410062</v>
      </c>
      <c r="L33" s="173" t="n">
        <f>ROUND(S33,2)+ROUND(S34,2)</f>
        <v>35084.229999999996</v>
      </c>
      <c r="M33" s="167" t="s">
        <v>21</v>
      </c>
      <c r="N33" s="167" t="s">
        <v>59</v>
      </c>
      <c r="O33" s="167" t="s">
        <v>60</v>
      </c>
      <c r="P33" s="167" t="s">
        <v>20</v>
      </c>
      <c r="Q33" s="167" t="s">
        <v>30</v>
      </c>
      <c r="R33" s="174" t="n">
        <v>3639.44</v>
      </c>
      <c r="S33" s="175" t="n">
        <f>ROUND(K33,2)*R33</f>
        <v>8771.0504</v>
      </c>
    </row>
    <row r="34" ht="45.0" customHeight="true">
      <c r="P34" s="167" t="s">
        <v>31</v>
      </c>
      <c r="Q34" s="167" t="s">
        <v>32</v>
      </c>
      <c r="R34" s="176" t="n">
        <v>10918.33</v>
      </c>
      <c r="S34" s="177" t="n">
        <f>ROUND(K33,2)*R34</f>
        <v>26313.175300000003</v>
      </c>
    </row>
    <row r="35" ht="45.0" customHeight="true">
      <c r="A35" s="179" t="s">
        <v>19</v>
      </c>
      <c r="B35" s="179" t="s">
        <v>85</v>
      </c>
      <c r="C35" s="179" t="s">
        <v>21</v>
      </c>
      <c r="D35" s="179" t="s">
        <v>21</v>
      </c>
      <c r="E35" s="179" t="s">
        <v>86</v>
      </c>
      <c r="F35" s="179" t="s">
        <v>21</v>
      </c>
      <c r="G35" s="179" t="s">
        <v>21</v>
      </c>
      <c r="H35" s="179" t="s">
        <v>21</v>
      </c>
      <c r="I35" s="179" t="s">
        <v>21</v>
      </c>
      <c r="J35" s="179" t="s">
        <v>21</v>
      </c>
      <c r="K35" s="179" t="s">
        <v>21</v>
      </c>
      <c r="L35" s="180" t="n">
        <f>ROUND(L36,2)+ROUND(L38,2)+ROUND(L40,2)+ROUND(L42,2)+ROUND(L44,2)</f>
        <v>357830.66000000003</v>
      </c>
      <c r="M35" s="179" t="s">
        <v>21</v>
      </c>
      <c r="N35" s="179" t="s">
        <v>21</v>
      </c>
      <c r="O35" s="179" t="s">
        <v>21</v>
      </c>
      <c r="P35" s="179" t="s">
        <v>21</v>
      </c>
      <c r="Q35" s="179" t="s">
        <v>21</v>
      </c>
      <c r="R35" s="179" t="s">
        <v>21</v>
      </c>
      <c r="S35" s="179" t="s">
        <v>21</v>
      </c>
    </row>
    <row r="36" ht="45.0" customHeight="true">
      <c r="A36" s="181" t="s">
        <v>23</v>
      </c>
      <c r="B36" s="181" t="s">
        <v>87</v>
      </c>
      <c r="C36" s="181" t="s">
        <v>25</v>
      </c>
      <c r="D36" s="181" t="s">
        <v>88</v>
      </c>
      <c r="E36" s="181" t="s">
        <v>89</v>
      </c>
      <c r="F36" s="182" t="n">
        <f>R36+R37</f>
        <v>2187.6</v>
      </c>
      <c r="G36" s="181" t="s">
        <v>90</v>
      </c>
      <c r="H36" s="183" t="n">
        <v>50.98</v>
      </c>
      <c r="I36" s="184" t="n">
        <v>50.98</v>
      </c>
      <c r="J36" s="185" t="n">
        <v>0.24230000000000002</v>
      </c>
      <c r="K36" s="186" t="n">
        <f>ROUND(I36,2)+(ROUND(I36,2)*J36)</f>
        <v>63.332454</v>
      </c>
      <c r="L36" s="187" t="n">
        <f>ROUND(S36,2)+ROUND(S37,2)</f>
        <v>138540.7</v>
      </c>
      <c r="M36" s="181" t="s">
        <v>21</v>
      </c>
      <c r="N36" s="181" t="s">
        <v>85</v>
      </c>
      <c r="O36" s="181" t="s">
        <v>86</v>
      </c>
      <c r="P36" s="181" t="s">
        <v>31</v>
      </c>
      <c r="Q36" s="181" t="s">
        <v>32</v>
      </c>
      <c r="R36" s="188" t="n">
        <v>1093.8</v>
      </c>
      <c r="S36" s="189" t="n">
        <f>ROUND(K36,2)*R36</f>
        <v>69270.35399999999</v>
      </c>
    </row>
    <row r="37" ht="45.0" customHeight="true">
      <c r="P37" s="181" t="s">
        <v>33</v>
      </c>
      <c r="Q37" s="181" t="s">
        <v>34</v>
      </c>
      <c r="R37" s="190" t="n">
        <v>1093.8</v>
      </c>
      <c r="S37" s="191" t="n">
        <f>ROUND(K36,2)*R37</f>
        <v>69270.35399999999</v>
      </c>
    </row>
    <row r="38" ht="45.0" customHeight="true">
      <c r="A38" s="192" t="s">
        <v>23</v>
      </c>
      <c r="B38" s="192" t="s">
        <v>91</v>
      </c>
      <c r="C38" s="192" t="s">
        <v>25</v>
      </c>
      <c r="D38" s="192" t="s">
        <v>92</v>
      </c>
      <c r="E38" s="192" t="s">
        <v>93</v>
      </c>
      <c r="F38" s="193" t="n">
        <f>R38+R39</f>
        <v>2187.6</v>
      </c>
      <c r="G38" s="192" t="s">
        <v>90</v>
      </c>
      <c r="H38" s="194" t="n">
        <v>65.66</v>
      </c>
      <c r="I38" s="195" t="n">
        <v>65.66</v>
      </c>
      <c r="J38" s="196" t="n">
        <v>0.24230000000000002</v>
      </c>
      <c r="K38" s="197" t="n">
        <f>ROUND(I38,2)+(ROUND(I38,2)*J38)</f>
        <v>81.569418</v>
      </c>
      <c r="L38" s="198" t="n">
        <f>ROUND(S38,2)+ROUND(S39,2)</f>
        <v>178442.54</v>
      </c>
      <c r="M38" s="192" t="s">
        <v>21</v>
      </c>
      <c r="N38" s="192" t="s">
        <v>85</v>
      </c>
      <c r="O38" s="192" t="s">
        <v>86</v>
      </c>
      <c r="P38" s="192" t="s">
        <v>31</v>
      </c>
      <c r="Q38" s="192" t="s">
        <v>32</v>
      </c>
      <c r="R38" s="199" t="n">
        <v>1093.8</v>
      </c>
      <c r="S38" s="200" t="n">
        <f>ROUND(K38,2)*R38</f>
        <v>89221.26599999999</v>
      </c>
    </row>
    <row r="39" ht="45.0" customHeight="true">
      <c r="P39" s="192" t="s">
        <v>33</v>
      </c>
      <c r="Q39" s="192" t="s">
        <v>34</v>
      </c>
      <c r="R39" s="201" t="n">
        <v>1093.8</v>
      </c>
      <c r="S39" s="202" t="n">
        <f>ROUND(K38,2)*R39</f>
        <v>89221.26599999999</v>
      </c>
    </row>
    <row r="40" ht="45.0" customHeight="true">
      <c r="A40" s="203" t="s">
        <v>23</v>
      </c>
      <c r="B40" s="203" t="s">
        <v>94</v>
      </c>
      <c r="C40" s="203" t="s">
        <v>62</v>
      </c>
      <c r="D40" s="203" t="s">
        <v>95</v>
      </c>
      <c r="E40" s="203" t="s">
        <v>96</v>
      </c>
      <c r="F40" s="204" t="n">
        <f>R40+R41</f>
        <v>540.0</v>
      </c>
      <c r="G40" s="203" t="s">
        <v>90</v>
      </c>
      <c r="H40" s="205" t="n">
        <v>47.75</v>
      </c>
      <c r="I40" s="206" t="n">
        <v>47.75</v>
      </c>
      <c r="J40" s="207" t="n">
        <v>0.24230000000000002</v>
      </c>
      <c r="K40" s="208" t="n">
        <f>ROUND(I40,2)+(ROUND(I40,2)*J40)</f>
        <v>59.319825</v>
      </c>
      <c r="L40" s="209" t="n">
        <f>ROUND(S40,2)+ROUND(S41,2)</f>
        <v>32032.8</v>
      </c>
      <c r="M40" s="203" t="s">
        <v>21</v>
      </c>
      <c r="N40" s="203" t="s">
        <v>85</v>
      </c>
      <c r="O40" s="203" t="s">
        <v>86</v>
      </c>
      <c r="P40" s="203" t="s">
        <v>31</v>
      </c>
      <c r="Q40" s="203" t="s">
        <v>32</v>
      </c>
      <c r="R40" s="210" t="n">
        <v>270.0</v>
      </c>
      <c r="S40" s="211" t="n">
        <f>ROUND(K40,2)*R40</f>
        <v>16016.4</v>
      </c>
    </row>
    <row r="41" ht="45.0" customHeight="true">
      <c r="P41" s="203" t="s">
        <v>33</v>
      </c>
      <c r="Q41" s="203" t="s">
        <v>34</v>
      </c>
      <c r="R41" s="212" t="n">
        <v>270.0</v>
      </c>
      <c r="S41" s="213" t="n">
        <f>ROUND(K40,2)*R41</f>
        <v>16016.4</v>
      </c>
    </row>
    <row r="42" ht="45.0" customHeight="true">
      <c r="A42" s="214" t="s">
        <v>23</v>
      </c>
      <c r="B42" s="214" t="s">
        <v>97</v>
      </c>
      <c r="C42" s="214" t="s">
        <v>62</v>
      </c>
      <c r="D42" s="214" t="s">
        <v>98</v>
      </c>
      <c r="E42" s="214" t="s">
        <v>99</v>
      </c>
      <c r="F42" s="215" t="n">
        <f>R42+R43</f>
        <v>3.5</v>
      </c>
      <c r="G42" s="214" t="s">
        <v>90</v>
      </c>
      <c r="H42" s="216" t="n">
        <v>1094.92</v>
      </c>
      <c r="I42" s="217" t="n">
        <v>1094.92</v>
      </c>
      <c r="J42" s="218" t="n">
        <v>0.24230000000000002</v>
      </c>
      <c r="K42" s="219" t="n">
        <f>ROUND(I42,2)+(ROUND(I42,2)*J42)</f>
        <v>1360.2191160000002</v>
      </c>
      <c r="L42" s="220" t="n">
        <f>ROUND(S42,2)+ROUND(S43,2)</f>
        <v>4760.78</v>
      </c>
      <c r="M42" s="214" t="s">
        <v>21</v>
      </c>
      <c r="N42" s="214" t="s">
        <v>85</v>
      </c>
      <c r="O42" s="214" t="s">
        <v>86</v>
      </c>
      <c r="P42" s="214" t="s">
        <v>31</v>
      </c>
      <c r="Q42" s="214" t="s">
        <v>32</v>
      </c>
      <c r="R42" s="221" t="n">
        <v>1.75</v>
      </c>
      <c r="S42" s="222" t="n">
        <f>ROUND(K42,2)*R42</f>
        <v>2380.385</v>
      </c>
    </row>
    <row r="43" ht="45.0" customHeight="true">
      <c r="P43" s="214" t="s">
        <v>33</v>
      </c>
      <c r="Q43" s="214" t="s">
        <v>34</v>
      </c>
      <c r="R43" s="223" t="n">
        <v>1.75</v>
      </c>
      <c r="S43" s="224" t="n">
        <f>ROUND(K42,2)*R43</f>
        <v>2380.385</v>
      </c>
    </row>
    <row r="44" ht="45.0" customHeight="true">
      <c r="A44" s="225" t="s">
        <v>23</v>
      </c>
      <c r="B44" s="225" t="s">
        <v>100</v>
      </c>
      <c r="C44" s="225" t="s">
        <v>62</v>
      </c>
      <c r="D44" s="225" t="s">
        <v>101</v>
      </c>
      <c r="E44" s="225" t="s">
        <v>102</v>
      </c>
      <c r="F44" s="226" t="n">
        <f>R44+R45</f>
        <v>4.0</v>
      </c>
      <c r="G44" s="225" t="s">
        <v>103</v>
      </c>
      <c r="H44" s="227" t="n">
        <v>815.79</v>
      </c>
      <c r="I44" s="228" t="n">
        <v>815.79</v>
      </c>
      <c r="J44" s="229" t="n">
        <v>0.24230000000000002</v>
      </c>
      <c r="K44" s="230" t="n">
        <f>ROUND(I44,2)+(ROUND(I44,2)*J44)</f>
        <v>1013.455917</v>
      </c>
      <c r="L44" s="231" t="n">
        <f>ROUND(S44,2)+ROUND(S45,2)</f>
        <v>4053.84</v>
      </c>
      <c r="M44" s="225" t="s">
        <v>21</v>
      </c>
      <c r="N44" s="225" t="s">
        <v>85</v>
      </c>
      <c r="O44" s="225" t="s">
        <v>86</v>
      </c>
      <c r="P44" s="225" t="s">
        <v>31</v>
      </c>
      <c r="Q44" s="225" t="s">
        <v>32</v>
      </c>
      <c r="R44" s="232" t="n">
        <v>2.0</v>
      </c>
      <c r="S44" s="233" t="n">
        <f>ROUND(K44,2)*R44</f>
        <v>2026.92</v>
      </c>
    </row>
    <row r="45" ht="45.0" customHeight="true">
      <c r="P45" s="225" t="s">
        <v>33</v>
      </c>
      <c r="Q45" s="225" t="s">
        <v>34</v>
      </c>
      <c r="R45" s="234" t="n">
        <v>2.0</v>
      </c>
      <c r="S45" s="235" t="n">
        <f>ROUND(K44,2)*R45</f>
        <v>2026.92</v>
      </c>
    </row>
    <row r="46" ht="45.0" customHeight="true">
      <c r="A46" s="237" t="s">
        <v>19</v>
      </c>
      <c r="B46" s="237" t="s">
        <v>104</v>
      </c>
      <c r="C46" s="237" t="s">
        <v>21</v>
      </c>
      <c r="D46" s="237" t="s">
        <v>21</v>
      </c>
      <c r="E46" s="237" t="s">
        <v>105</v>
      </c>
      <c r="F46" s="237" t="s">
        <v>21</v>
      </c>
      <c r="G46" s="237" t="s">
        <v>21</v>
      </c>
      <c r="H46" s="237" t="s">
        <v>21</v>
      </c>
      <c r="I46" s="237" t="s">
        <v>21</v>
      </c>
      <c r="J46" s="237" t="s">
        <v>21</v>
      </c>
      <c r="K46" s="237" t="s">
        <v>21</v>
      </c>
      <c r="L46" s="238" t="n">
        <f>ROUND(L47,2)+ROUND(L48,2)+ROUND(L49,2)+ROUND(L50,2)</f>
        <v>82178.59000000001</v>
      </c>
      <c r="M46" s="237" t="s">
        <v>21</v>
      </c>
      <c r="N46" s="237" t="s">
        <v>21</v>
      </c>
      <c r="O46" s="237" t="s">
        <v>21</v>
      </c>
      <c r="P46" s="237" t="s">
        <v>21</v>
      </c>
      <c r="Q46" s="237" t="s">
        <v>21</v>
      </c>
      <c r="R46" s="237" t="s">
        <v>21</v>
      </c>
      <c r="S46" s="237" t="s">
        <v>21</v>
      </c>
    </row>
    <row r="47" ht="45.0" customHeight="true">
      <c r="A47" s="239" t="s">
        <v>23</v>
      </c>
      <c r="B47" s="239" t="s">
        <v>106</v>
      </c>
      <c r="C47" s="239" t="s">
        <v>25</v>
      </c>
      <c r="D47" s="239" t="s">
        <v>107</v>
      </c>
      <c r="E47" s="239" t="s">
        <v>108</v>
      </c>
      <c r="F47" s="240" t="n">
        <f>R47</f>
        <v>5754.8</v>
      </c>
      <c r="G47" s="239" t="s">
        <v>90</v>
      </c>
      <c r="H47" s="241" t="n">
        <v>6.61</v>
      </c>
      <c r="I47" s="242" t="n">
        <v>6.61</v>
      </c>
      <c r="J47" s="243" t="n">
        <v>0.24230000000000002</v>
      </c>
      <c r="K47" s="244" t="n">
        <f>ROUND(I47,2)+(ROUND(I47,2)*J47)</f>
        <v>8.211603</v>
      </c>
      <c r="L47" s="245" t="n">
        <f>ROUND(S47,2)</f>
        <v>47246.91</v>
      </c>
      <c r="M47" s="239" t="s">
        <v>21</v>
      </c>
      <c r="N47" s="239" t="s">
        <v>104</v>
      </c>
      <c r="O47" s="239" t="s">
        <v>105</v>
      </c>
      <c r="P47" s="239" t="s">
        <v>33</v>
      </c>
      <c r="Q47" s="239" t="s">
        <v>34</v>
      </c>
      <c r="R47" s="246" t="n">
        <v>5754.8</v>
      </c>
      <c r="S47" s="247" t="n">
        <f>ROUND(K47,2)*R47</f>
        <v>47246.908</v>
      </c>
    </row>
    <row r="48" ht="45.0" customHeight="true">
      <c r="A48" s="248" t="s">
        <v>23</v>
      </c>
      <c r="B48" s="248" t="s">
        <v>109</v>
      </c>
      <c r="C48" s="248" t="s">
        <v>62</v>
      </c>
      <c r="D48" s="248" t="s">
        <v>110</v>
      </c>
      <c r="E48" s="248" t="s">
        <v>111</v>
      </c>
      <c r="F48" s="249" t="n">
        <f>R48</f>
        <v>8.0</v>
      </c>
      <c r="G48" s="248" t="s">
        <v>46</v>
      </c>
      <c r="H48" s="250" t="n">
        <v>502.24</v>
      </c>
      <c r="I48" s="251" t="n">
        <v>502.24</v>
      </c>
      <c r="J48" s="252" t="n">
        <v>0.24230000000000002</v>
      </c>
      <c r="K48" s="253" t="n">
        <f>ROUND(I48,2)+(ROUND(I48,2)*J48)</f>
        <v>623.932752</v>
      </c>
      <c r="L48" s="254" t="n">
        <f>ROUND(S48,2)</f>
        <v>4991.44</v>
      </c>
      <c r="M48" s="248" t="s">
        <v>21</v>
      </c>
      <c r="N48" s="248" t="s">
        <v>104</v>
      </c>
      <c r="O48" s="248" t="s">
        <v>105</v>
      </c>
      <c r="P48" s="248" t="s">
        <v>33</v>
      </c>
      <c r="Q48" s="248" t="s">
        <v>34</v>
      </c>
      <c r="R48" s="255" t="n">
        <v>8.0</v>
      </c>
      <c r="S48" s="256" t="n">
        <f>ROUND(K48,2)*R48</f>
        <v>4991.44</v>
      </c>
    </row>
    <row r="49" ht="45.0" customHeight="true">
      <c r="A49" s="257" t="s">
        <v>23</v>
      </c>
      <c r="B49" s="257" t="s">
        <v>112</v>
      </c>
      <c r="C49" s="257" t="s">
        <v>62</v>
      </c>
      <c r="D49" s="257" t="s">
        <v>113</v>
      </c>
      <c r="E49" s="257" t="s">
        <v>114</v>
      </c>
      <c r="F49" s="258" t="n">
        <f>R49</f>
        <v>16.0</v>
      </c>
      <c r="G49" s="257" t="s">
        <v>103</v>
      </c>
      <c r="H49" s="259" t="n">
        <v>457.09</v>
      </c>
      <c r="I49" s="260" t="n">
        <v>457.09</v>
      </c>
      <c r="J49" s="261" t="n">
        <v>0.24230000000000002</v>
      </c>
      <c r="K49" s="262" t="n">
        <f>ROUND(I49,2)+(ROUND(I49,2)*J49)</f>
        <v>567.842907</v>
      </c>
      <c r="L49" s="263" t="n">
        <f>ROUND(S49,2)</f>
        <v>9085.44</v>
      </c>
      <c r="M49" s="257" t="s">
        <v>21</v>
      </c>
      <c r="N49" s="257" t="s">
        <v>104</v>
      </c>
      <c r="O49" s="257" t="s">
        <v>105</v>
      </c>
      <c r="P49" s="257" t="s">
        <v>33</v>
      </c>
      <c r="Q49" s="257" t="s">
        <v>34</v>
      </c>
      <c r="R49" s="264" t="n">
        <v>16.0</v>
      </c>
      <c r="S49" s="265" t="n">
        <f>ROUND(K49,2)*R49</f>
        <v>9085.44</v>
      </c>
    </row>
    <row r="50" ht="45.0" customHeight="true">
      <c r="A50" s="266" t="s">
        <v>23</v>
      </c>
      <c r="B50" s="266" t="s">
        <v>115</v>
      </c>
      <c r="C50" s="266" t="s">
        <v>62</v>
      </c>
      <c r="D50" s="266" t="s">
        <v>116</v>
      </c>
      <c r="E50" s="266" t="s">
        <v>117</v>
      </c>
      <c r="F50" s="267" t="n">
        <f>R50</f>
        <v>540.0</v>
      </c>
      <c r="G50" s="266" t="s">
        <v>103</v>
      </c>
      <c r="H50" s="268" t="n">
        <v>31.09</v>
      </c>
      <c r="I50" s="269" t="n">
        <v>31.09</v>
      </c>
      <c r="J50" s="270" t="n">
        <v>0.24230000000000002</v>
      </c>
      <c r="K50" s="271" t="n">
        <f>ROUND(I50,2)+(ROUND(I50,2)*J50)</f>
        <v>38.623107</v>
      </c>
      <c r="L50" s="272" t="n">
        <f>ROUND(S50,2)</f>
        <v>20854.8</v>
      </c>
      <c r="M50" s="266" t="s">
        <v>21</v>
      </c>
      <c r="N50" s="266" t="s">
        <v>104</v>
      </c>
      <c r="O50" s="266" t="s">
        <v>105</v>
      </c>
      <c r="P50" s="266" t="s">
        <v>33</v>
      </c>
      <c r="Q50" s="266" t="s">
        <v>34</v>
      </c>
      <c r="R50" s="273" t="n">
        <v>540.0</v>
      </c>
      <c r="S50" s="274" t="n">
        <f>ROUND(K50,2)*R50</f>
        <v>20854.8</v>
      </c>
    </row>
    <row r="51" ht="45.0" customHeight="true">
      <c r="A51" s="276" t="s">
        <v>21</v>
      </c>
      <c r="B51" s="276" t="s">
        <v>21</v>
      </c>
      <c r="C51" s="276" t="s">
        <v>21</v>
      </c>
      <c r="D51" s="276" t="s">
        <v>21</v>
      </c>
      <c r="E51" s="276" t="s">
        <v>21</v>
      </c>
      <c r="F51" s="276" t="s">
        <v>21</v>
      </c>
      <c r="G51" s="276" t="s">
        <v>21</v>
      </c>
      <c r="H51" s="276" t="s">
        <v>21</v>
      </c>
      <c r="I51" s="276" t="s">
        <v>21</v>
      </c>
      <c r="J51" s="276" t="s">
        <v>21</v>
      </c>
      <c r="K51" s="276" t="s">
        <v>21</v>
      </c>
      <c r="L51" s="276" t="s">
        <v>21</v>
      </c>
      <c r="M51" s="276" t="s">
        <v>21</v>
      </c>
      <c r="N51" s="276" t="s">
        <v>21</v>
      </c>
      <c r="O51" s="276" t="s">
        <v>21</v>
      </c>
      <c r="P51" s="276" t="s">
        <v>21</v>
      </c>
      <c r="Q51" s="276" t="s">
        <v>21</v>
      </c>
      <c r="R51" s="276" t="s">
        <v>118</v>
      </c>
      <c r="S51" s="277" t="n">
        <f>L2+L12+L14+L18+L35+L46</f>
        <v>1478952.2500000002</v>
      </c>
    </row>
    <row r="52" ht="45.0" customHeight="true">
      <c r="A52" s="279" t="s">
        <v>21</v>
      </c>
      <c r="B52" s="279" t="s">
        <v>21</v>
      </c>
      <c r="C52" s="279" t="s">
        <v>21</v>
      </c>
      <c r="D52" s="279" t="s">
        <v>21</v>
      </c>
      <c r="E52" s="279" t="s">
        <v>21</v>
      </c>
      <c r="F52" s="279" t="s">
        <v>21</v>
      </c>
      <c r="G52" s="279" t="s">
        <v>21</v>
      </c>
      <c r="H52" s="279" t="s">
        <v>21</v>
      </c>
      <c r="I52" s="279" t="s">
        <v>21</v>
      </c>
      <c r="J52" s="279" t="s">
        <v>21</v>
      </c>
      <c r="K52" s="279" t="s">
        <v>21</v>
      </c>
      <c r="L52" s="279" t="s">
        <v>21</v>
      </c>
      <c r="M52" s="279" t="s">
        <v>21</v>
      </c>
      <c r="N52" s="279" t="s">
        <v>21</v>
      </c>
      <c r="O52" s="279" t="s">
        <v>21</v>
      </c>
      <c r="P52" s="279" t="s">
        <v>21</v>
      </c>
      <c r="Q52" s="279" t="s">
        <v>21</v>
      </c>
      <c r="R52" s="279" t="s">
        <v>119</v>
      </c>
      <c r="S52" s="280" t="n">
        <f>ROUND(1478952.25,2)-ROUND(S51,2)</f>
        <v>0.0</v>
      </c>
    </row>
  </sheetData>
  <mergeCells count="240"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O5"/>
    <mergeCell ref="A6:A8"/>
    <mergeCell ref="B6:B8"/>
    <mergeCell ref="C6:C8"/>
    <mergeCell ref="D6:D8"/>
    <mergeCell ref="E6:E8"/>
    <mergeCell ref="F6:F8"/>
    <mergeCell ref="G6:G8"/>
    <mergeCell ref="H6:H8"/>
    <mergeCell ref="I6:I8"/>
    <mergeCell ref="J6:J8"/>
    <mergeCell ref="K6:K8"/>
    <mergeCell ref="L6:L8"/>
    <mergeCell ref="M6:M8"/>
    <mergeCell ref="N6:N8"/>
    <mergeCell ref="O6:O8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  <mergeCell ref="N9:N11"/>
    <mergeCell ref="O9:O11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M21:M22"/>
    <mergeCell ref="N21:N22"/>
    <mergeCell ref="O21:O22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M23:M24"/>
    <mergeCell ref="N23:N24"/>
    <mergeCell ref="O23:O24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O25:O26"/>
    <mergeCell ref="A27:A28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K27:K28"/>
    <mergeCell ref="L27:L28"/>
    <mergeCell ref="M27:M28"/>
    <mergeCell ref="N27:N28"/>
    <mergeCell ref="O27:O28"/>
    <mergeCell ref="A29:A30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K29:K30"/>
    <mergeCell ref="L29:L30"/>
    <mergeCell ref="M29:M30"/>
    <mergeCell ref="N29:N30"/>
    <mergeCell ref="O29:O30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K31:K32"/>
    <mergeCell ref="L31:L32"/>
    <mergeCell ref="M31:M32"/>
    <mergeCell ref="N31:N32"/>
    <mergeCell ref="O31:O32"/>
    <mergeCell ref="A33:A34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L33:L34"/>
    <mergeCell ref="M33:M34"/>
    <mergeCell ref="N33:N34"/>
    <mergeCell ref="O33:O34"/>
    <mergeCell ref="A36:A37"/>
    <mergeCell ref="B36:B37"/>
    <mergeCell ref="C36:C37"/>
    <mergeCell ref="D36:D37"/>
    <mergeCell ref="E36:E37"/>
    <mergeCell ref="F36:F37"/>
    <mergeCell ref="G36:G37"/>
    <mergeCell ref="H36:H37"/>
    <mergeCell ref="I36:I37"/>
    <mergeCell ref="J36:J37"/>
    <mergeCell ref="K36:K37"/>
    <mergeCell ref="L36:L37"/>
    <mergeCell ref="M36:M37"/>
    <mergeCell ref="N36:N37"/>
    <mergeCell ref="O36:O37"/>
    <mergeCell ref="A38:A39"/>
    <mergeCell ref="B38:B39"/>
    <mergeCell ref="C38:C39"/>
    <mergeCell ref="D38:D39"/>
    <mergeCell ref="E38:E39"/>
    <mergeCell ref="F38:F39"/>
    <mergeCell ref="G38:G39"/>
    <mergeCell ref="H38:H39"/>
    <mergeCell ref="I38:I39"/>
    <mergeCell ref="J38:J39"/>
    <mergeCell ref="K38:K39"/>
    <mergeCell ref="L38:L39"/>
    <mergeCell ref="M38:M39"/>
    <mergeCell ref="N38:N39"/>
    <mergeCell ref="O38:O39"/>
    <mergeCell ref="A40:A41"/>
    <mergeCell ref="B40:B41"/>
    <mergeCell ref="C40:C41"/>
    <mergeCell ref="D40:D41"/>
    <mergeCell ref="E40:E41"/>
    <mergeCell ref="F40:F41"/>
    <mergeCell ref="G40:G41"/>
    <mergeCell ref="H40:H41"/>
    <mergeCell ref="I40:I41"/>
    <mergeCell ref="J40:J41"/>
    <mergeCell ref="K40:K41"/>
    <mergeCell ref="L40:L41"/>
    <mergeCell ref="M40:M41"/>
    <mergeCell ref="N40:N41"/>
    <mergeCell ref="O40:O41"/>
    <mergeCell ref="A42:A43"/>
    <mergeCell ref="B42:B43"/>
    <mergeCell ref="C42:C43"/>
    <mergeCell ref="D42:D43"/>
    <mergeCell ref="E42:E43"/>
    <mergeCell ref="F42:F43"/>
    <mergeCell ref="G42:G43"/>
    <mergeCell ref="H42:H43"/>
    <mergeCell ref="I42:I43"/>
    <mergeCell ref="J42:J43"/>
    <mergeCell ref="K42:K43"/>
    <mergeCell ref="L42:L43"/>
    <mergeCell ref="M42:M43"/>
    <mergeCell ref="N42:N43"/>
    <mergeCell ref="O42:O43"/>
    <mergeCell ref="A44:A45"/>
    <mergeCell ref="B44:B45"/>
    <mergeCell ref="C44:C45"/>
    <mergeCell ref="D44:D45"/>
    <mergeCell ref="E44:E45"/>
    <mergeCell ref="F44:F45"/>
    <mergeCell ref="G44:G45"/>
    <mergeCell ref="H44:H45"/>
    <mergeCell ref="I44:I45"/>
    <mergeCell ref="J44:J45"/>
    <mergeCell ref="K44:K45"/>
    <mergeCell ref="L44:L45"/>
    <mergeCell ref="M44:M45"/>
    <mergeCell ref="N44:N45"/>
    <mergeCell ref="O44:O45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E11"/>
  <sheetViews>
    <sheetView workbookViewId="0"/>
  </sheetViews>
  <sheetFormatPr defaultRowHeight="15.0"/>
  <cols>
    <col min="1" max="1" width="15.0" customWidth="true"/>
    <col min="2" max="2" width="50.0" customWidth="true"/>
    <col min="3" max="3" width="20.0" customWidth="true"/>
    <col min="4" max="4" width="50.0" customWidth="true"/>
    <col min="5" max="5" width="35.0" customWidth="true"/>
  </cols>
  <sheetData>
    <row r="1">
      <c r="A1" s="281" t="s">
        <v>120</v>
      </c>
      <c r="B1" s="281" t="s">
        <v>121</v>
      </c>
      <c r="C1" s="281" t="s">
        <v>122</v>
      </c>
      <c r="D1" s="281" t="s">
        <v>16</v>
      </c>
      <c r="E1" s="281" t="s">
        <v>123</v>
      </c>
    </row>
    <row r="2" ht="45.0" customHeight="true">
      <c r="A2" s="283" t="s">
        <v>20</v>
      </c>
      <c r="B2" s="283" t="s">
        <v>29</v>
      </c>
      <c r="C2" s="283" t="s">
        <v>20</v>
      </c>
      <c r="D2" s="283" t="s">
        <v>30</v>
      </c>
      <c r="E2" s="283" t="s">
        <v>20</v>
      </c>
    </row>
    <row r="3" ht="45.0" customHeight="true">
      <c r="C3" s="283" t="s">
        <v>31</v>
      </c>
      <c r="D3" s="283" t="s">
        <v>32</v>
      </c>
      <c r="E3" s="283" t="s">
        <v>31</v>
      </c>
    </row>
    <row r="4" ht="45.0" customHeight="true">
      <c r="C4" s="283" t="s">
        <v>33</v>
      </c>
      <c r="D4" s="283" t="s">
        <v>34</v>
      </c>
      <c r="E4" s="283" t="s">
        <v>33</v>
      </c>
    </row>
    <row r="5" ht="45.0" customHeight="true">
      <c r="A5" s="284" t="s">
        <v>31</v>
      </c>
      <c r="B5" s="284" t="s">
        <v>42</v>
      </c>
      <c r="C5" s="284" t="s">
        <v>20</v>
      </c>
      <c r="D5" s="284" t="s">
        <v>30</v>
      </c>
      <c r="E5" s="284" t="s">
        <v>20</v>
      </c>
    </row>
    <row r="6" ht="45.0" customHeight="true">
      <c r="A6" s="285" t="s">
        <v>33</v>
      </c>
      <c r="B6" s="285" t="s">
        <v>47</v>
      </c>
      <c r="C6" s="285" t="s">
        <v>20</v>
      </c>
      <c r="D6" s="285" t="s">
        <v>30</v>
      </c>
      <c r="E6" s="285" t="s">
        <v>20</v>
      </c>
    </row>
    <row r="7" ht="45.0" customHeight="true">
      <c r="A7" s="286" t="s">
        <v>59</v>
      </c>
      <c r="B7" s="286" t="s">
        <v>60</v>
      </c>
      <c r="C7" s="286" t="s">
        <v>20</v>
      </c>
      <c r="D7" s="286" t="s">
        <v>30</v>
      </c>
      <c r="E7" s="286" t="s">
        <v>20</v>
      </c>
    </row>
    <row r="8" ht="45.0" customHeight="true">
      <c r="C8" s="286" t="s">
        <v>31</v>
      </c>
      <c r="D8" s="286" t="s">
        <v>32</v>
      </c>
      <c r="E8" s="286" t="s">
        <v>31</v>
      </c>
    </row>
    <row r="9" ht="45.0" customHeight="true">
      <c r="A9" s="287" t="s">
        <v>85</v>
      </c>
      <c r="B9" s="287" t="s">
        <v>86</v>
      </c>
      <c r="C9" s="287" t="s">
        <v>31</v>
      </c>
      <c r="D9" s="287" t="s">
        <v>32</v>
      </c>
      <c r="E9" s="287" t="s">
        <v>31</v>
      </c>
    </row>
    <row r="10" ht="45.0" customHeight="true">
      <c r="C10" s="287" t="s">
        <v>33</v>
      </c>
      <c r="D10" s="287" t="s">
        <v>34</v>
      </c>
      <c r="E10" s="287" t="s">
        <v>33</v>
      </c>
    </row>
    <row r="11" ht="45.0" customHeight="true">
      <c r="A11" s="288" t="s">
        <v>104</v>
      </c>
      <c r="B11" s="288" t="s">
        <v>105</v>
      </c>
      <c r="C11" s="288" t="s">
        <v>33</v>
      </c>
      <c r="D11" s="288" t="s">
        <v>34</v>
      </c>
      <c r="E11" s="288" t="s">
        <v>33</v>
      </c>
    </row>
  </sheetData>
  <mergeCells count="6">
    <mergeCell ref="A2:A4"/>
    <mergeCell ref="B2:B4"/>
    <mergeCell ref="A7:A8"/>
    <mergeCell ref="B7:B8"/>
    <mergeCell ref="A9:A10"/>
    <mergeCell ref="B9:B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2025-05-30T14:02:58Z</dcterms:created>
  <dc:creator>Apache POI</dc:creator>
</cp:coreProperties>
</file>