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O-PLE" r:id="rId3" sheetId="1"/>
    <sheet name="CFF - PLE" r:id="rId4" sheetId="2"/>
  </sheets>
</workbook>
</file>

<file path=xl/sharedStrings.xml><?xml version="1.0" encoding="utf-8"?>
<sst xmlns="http://schemas.openxmlformats.org/spreadsheetml/2006/main" count="604" uniqueCount="132">
  <si>
    <t>Nivel</t>
  </si>
  <si>
    <t>N° Macrosserviço / Serviço</t>
  </si>
  <si>
    <t>Fonte</t>
  </si>
  <si>
    <t>Código</t>
  </si>
  <si>
    <t>Descrição Macrosserviço / Serviço</t>
  </si>
  <si>
    <t>Qtd. (valor calculado)</t>
  </si>
  <si>
    <t>Und.</t>
  </si>
  <si>
    <t>Custo Unitário Referência</t>
  </si>
  <si>
    <t>Custo Unitário</t>
  </si>
  <si>
    <t>BDI</t>
  </si>
  <si>
    <t>Preço Unitário (valor calculado)</t>
  </si>
  <si>
    <t>Preço Total (valor calculado)</t>
  </si>
  <si>
    <t>Observação</t>
  </si>
  <si>
    <t>N° Evento</t>
  </si>
  <si>
    <t>Evento</t>
  </si>
  <si>
    <t>N° Frente de Obra</t>
  </si>
  <si>
    <t>Frente de Obra</t>
  </si>
  <si>
    <t>Qtd.</t>
  </si>
  <si>
    <t>Valor</t>
  </si>
  <si>
    <t>Macrosserviço</t>
  </si>
  <si>
    <t>1</t>
  </si>
  <si>
    <t/>
  </si>
  <si>
    <t>INSTALAÇÕES INICIAIS DA OBRA</t>
  </si>
  <si>
    <t>Serviço</t>
  </si>
  <si>
    <t>1.1</t>
  </si>
  <si>
    <t>SINAPI</t>
  </si>
  <si>
    <t>103689</t>
  </si>
  <si>
    <t>FORNECIMENTO E INSTALAÇÃO DE PLACA DE OBRA COM CHAPA GALVANIZADA E ESTRUTURA DE MADEIRA. AF_03/2022_PS</t>
  </si>
  <si>
    <t>M2</t>
  </si>
  <si>
    <t>ESTRADA DA CAIÇARA</t>
  </si>
  <si>
    <t>2</t>
  </si>
  <si>
    <t>ESTRADA DA VARGEM GRANDE</t>
  </si>
  <si>
    <t>1.2</t>
  </si>
  <si>
    <t>Composição</t>
  </si>
  <si>
    <t>007</t>
  </si>
  <si>
    <t>LOCAÇÃO DE PONTO PARA REFERÊNCIA TOPOGRÁFICA</t>
  </si>
  <si>
    <t>M</t>
  </si>
  <si>
    <t>3</t>
  </si>
  <si>
    <t>ESTRADA DA VARGEM GRANDE (RECAPEAMENTO)</t>
  </si>
  <si>
    <t>ADMINISTRAÇÃO LOCAL DA OBRA</t>
  </si>
  <si>
    <t>2.1</t>
  </si>
  <si>
    <t>001</t>
  </si>
  <si>
    <t>UN</t>
  </si>
  <si>
    <t>SERVIÇOS DE TERRAPLENAGEM</t>
  </si>
  <si>
    <t>3.1</t>
  </si>
  <si>
    <t>100577</t>
  </si>
  <si>
    <t>REGULARIZAÇÃO E COMPACTAÇÃO DE SUBLEITO DE SOLO PREDOMINANTEMENTE ARENOSO, PARA OBRAS DE CONSTRUÇÃO DE PAVIMENTOS. AF_09/2024</t>
  </si>
  <si>
    <t>SERVIÇOS DE TRERRAPLENAGEM</t>
  </si>
  <si>
    <t>3.2</t>
  </si>
  <si>
    <t>96396</t>
  </si>
  <si>
    <t>CONSTRUÇÃO DE BASE E SUB-BASE PARA PAVIMENTAÇÃO DE BRITA GRADUADA SIMPLES, COM ESPESSURA DE 15 CM - EXCLUSIVE CARGA E TRANSPORTE. AF_09/2024</t>
  </si>
  <si>
    <t>M3</t>
  </si>
  <si>
    <t>3.3</t>
  </si>
  <si>
    <t>95877</t>
  </si>
  <si>
    <t>TRANSPORTE COM CAMINHÃO BASCULANTE DE 18 M³, EM VIA URBANA PAVIMENTADA, DMT ATÉ 30 KM (UNIDADE: M3XKM). AF_07/2020</t>
  </si>
  <si>
    <t>M3XKM</t>
  </si>
  <si>
    <t>4</t>
  </si>
  <si>
    <t>SERVIÇOS DE PAVIMENTAÇÃO (IMPLANTAÇÃO ASFÁLTICA)</t>
  </si>
  <si>
    <t>4.1</t>
  </si>
  <si>
    <t>Outros</t>
  </si>
  <si>
    <t>4011351</t>
  </si>
  <si>
    <t>IMPRIMAÇÃO COM ASFALTO DILUÍDO</t>
  </si>
  <si>
    <t>COMPOSIÇÃO SICRO</t>
  </si>
  <si>
    <t>4.2</t>
  </si>
  <si>
    <t>002</t>
  </si>
  <si>
    <t>FORNECIMENTO DE EMULSÃO ASFÁLTICA PARA IMPRIMAÇÃO - CM-30 - REF.SICRO COD. 4011351 - CONFORME COMPOSIÇÃO DE COMPARATIVO DE AQUISIÇÃO E TRANSPORTE DE MATERIAL BETUMINOSO</t>
  </si>
  <si>
    <t>4.3</t>
  </si>
  <si>
    <t>003</t>
  </si>
  <si>
    <t>TRANSPORTE DE EMULSÃO ASFÁLTICA ATÉ O CANTEIRO DE OBRAS - CONFORME COMPOSIÇÃO DE COMPARATIVO DE AQUISIÇÃO E TRANSPORTE DE MATERIAL BETUMINOSO (CM-30)</t>
  </si>
  <si>
    <t>T</t>
  </si>
  <si>
    <t>4.4</t>
  </si>
  <si>
    <t>4011353</t>
  </si>
  <si>
    <t>PINTURA DE LIGAÇÃO</t>
  </si>
  <si>
    <t>4.5</t>
  </si>
  <si>
    <t>004</t>
  </si>
  <si>
    <t>FORNECIMENTO DE  RR1-C - REF.SICRO COD. 4011353 - CONFORME COMPOSIÇÃO DE COMPARATIVO DE AQUISIÇÃO E TRANSPORTE DE MATERIAL BETUMINOSO</t>
  </si>
  <si>
    <t>4.6</t>
  </si>
  <si>
    <t>005</t>
  </si>
  <si>
    <t>TRANSPORTE DE EMULSÃO ASFÁLTICA ATÉ O CANTEIRO DE OBRAS - CONFORME COMPOSIÇÃO DE COMPARATIVO DE AQUISIÇÃO E TRANSPORTE DE MATERIAL BETUMINOSO (RR1-C)</t>
  </si>
  <si>
    <t>4.7</t>
  </si>
  <si>
    <t>95995</t>
  </si>
  <si>
    <t>EXECUÇÃO DE PAVIMENTO COM APLICAÇÃO DE CONCRETO ASFÁLTICO, CAMADA DE ROLAMENTO - EXCLUSIVE CARGA E TRANSPORTE. AF_11/2019</t>
  </si>
  <si>
    <t>4.8</t>
  </si>
  <si>
    <t>5</t>
  </si>
  <si>
    <t>SERVIÇOS DE PAVIMENTAÇÃO (RECAPEAMENTO ASFÁLTICO)</t>
  </si>
  <si>
    <t>5.1</t>
  </si>
  <si>
    <t>5.2</t>
  </si>
  <si>
    <t>5.3</t>
  </si>
  <si>
    <t>5.4</t>
  </si>
  <si>
    <t>95996</t>
  </si>
  <si>
    <t>EXECUÇÃO DE PAVIMENTO COM APLICAÇÃO DE CONCRETO ASFÁLTICO, CAMADA DE BINDER - EXCLUSIVE CARGA E TRANSPORTE. AF_11/2019</t>
  </si>
  <si>
    <t>5.5</t>
  </si>
  <si>
    <t>5.6</t>
  </si>
  <si>
    <t>6</t>
  </si>
  <si>
    <t>OBRAS COMPLEMENTARES</t>
  </si>
  <si>
    <t>6.1</t>
  </si>
  <si>
    <t>94289</t>
  </si>
  <si>
    <t>EXECUÇÃO DE SARJETA DE CONCRETO USINADO, MOLDADA  IN LOCO  EM TRECHO RETO, 45 CM BASE X 10 CM ALTURA. AF_01/2024</t>
  </si>
  <si>
    <t>6.2</t>
  </si>
  <si>
    <t>94277</t>
  </si>
  <si>
    <t>ASSENTAMENTO DE GUIA (MEIO-FIO) EM TRECHO RETO, CONFECCIONADA EM CONCRETO PRÉ-FABRICADO, DIMENSÕES 80X08X08X25 CM (COMPRIMENTO X BASE INFERIOR X BASE SUPERIOR X ALTURA). AF_01/2024</t>
  </si>
  <si>
    <t>6.3</t>
  </si>
  <si>
    <t>EXECUÇÃO DE SARJETA DE CONCRETO, MOLDADA IN LOCO EM TRECHO RETO, 45CM DE BASE X 6CM DE ALTURA (PARA ÁREA DE RECAPEAMENTO ASFÁLTICO)</t>
  </si>
  <si>
    <t>6.4</t>
  </si>
  <si>
    <t>104796</t>
  </si>
  <si>
    <t>DEMOLIÇÃO DE GUIAS, SARJETAS OU SARJETÕES, DE FORMA MECANIZADA, SEM REAPROVEITAMENTO. AF_09/2023</t>
  </si>
  <si>
    <t>6.5</t>
  </si>
  <si>
    <t>95875</t>
  </si>
  <si>
    <t>TRANSPORTE COM CAMINHÃO BASCULANTE DE 10 M³, EM VIA URBANA PAVIMENTADA, DMT ATÉ 30 KM (UNIDADE: M3XKM). AF_07/2020</t>
  </si>
  <si>
    <t>7</t>
  </si>
  <si>
    <t>SINALIZAÇÃO VIÁRIA</t>
  </si>
  <si>
    <t>7.1</t>
  </si>
  <si>
    <t>102512</t>
  </si>
  <si>
    <t>PINTURA DE EIXO VIÁRIO SOBRE ASFALTO COM TINTA RETRORREFLETIVA A BASE DE RESINA ACRÍLICA COM MICROESFERAS DE VIDRO, APLICAÇÃO MECÂNICA COM DEMARCADORA AUTOPROPELIDA. AF_05/2021</t>
  </si>
  <si>
    <t>7.3</t>
  </si>
  <si>
    <t>5213571</t>
  </si>
  <si>
    <t>PLACA EM AÇO - PELÍCULA I + III - FORNECIMENTO E IMPLANTAÇÃO</t>
  </si>
  <si>
    <t>7.4</t>
  </si>
  <si>
    <t>5213863</t>
  </si>
  <si>
    <t>SUPORTE METÁLICO GALVANIZADO PARA PLACA DE ADVERTÊNCIA OU REGULAMENTAÇÃO - LADO OU DIÂMETRO DE 0,60 M - FORNECIMENTO E IMPLANTAÇÃO</t>
  </si>
  <si>
    <t>7.5</t>
  </si>
  <si>
    <t>5213360</t>
  </si>
  <si>
    <t>TACHA REFLETIVA EM PLÁSTICO INJETADO - BIDIRECIONAL TIPO I - COM UM PINO - FORNECIMENTO E COLOCAÇÃO</t>
  </si>
  <si>
    <t>7.6</t>
  </si>
  <si>
    <t>102509</t>
  </si>
  <si>
    <t>PINTURA DE FAIXA DE PEDESTRE OU ZEBRADA TINTA RETRORREFLETIVA A BASE DE RESINA ACRÍLICA COM MICROESFERAS DE VIDRO, E = 30 CM, APLICAÇÃO MANUAL. AF_05/2021</t>
  </si>
  <si>
    <t>Total:</t>
  </si>
  <si>
    <t>Valor não utilizado (QCI):</t>
  </si>
  <si>
    <t>N° do Evento</t>
  </si>
  <si>
    <t>Título do Evento</t>
  </si>
  <si>
    <t>N° da Frente de Obra</t>
  </si>
  <si>
    <t>N° do Período de Conclusão do Evento</t>
  </si>
</sst>
</file>

<file path=xl/styles.xml><?xml version="1.0" encoding="utf-8"?>
<styleSheet xmlns="http://schemas.openxmlformats.org/spreadsheetml/2006/main">
  <numFmts count="2">
    <numFmt numFmtId="164" formatCode="R$ #,##0.00"/>
    <numFmt numFmtId="165" formatCode="#,##0.00%"/>
  </numFmts>
  <fonts count="350">
    <font>
      <sz val="11.0"/>
      <color indexed="8"/>
      <name val="Calibri"/>
      <family val="2"/>
      <scheme val="minor"/>
    </font>
    <font>
      <name val="Arial"/>
      <sz val="10.0"/>
      <color indexed="9"/>
      <b val="true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  <b val="true"/>
    </font>
    <font>
      <name val="Arial"/>
      <sz val="10.0"/>
      <color indexed="9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</fonts>
  <fills count="7">
    <fill>
      <patternFill patternType="none"/>
    </fill>
    <fill>
      <patternFill patternType="darkGray"/>
    </fill>
    <fill>
      <patternFill patternType="none">
        <bgColor indexed="49"/>
      </patternFill>
    </fill>
    <fill>
      <patternFill patternType="solid">
        <bgColor indexed="49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5">
    <border>
      <left/>
      <right/>
      <top/>
      <bottom/>
      <diagonal/>
    </border>
    <border>
      <left/>
      <right/>
      <top/>
      <bottom>
        <color indexed="8"/>
      </bottom>
      <diagonal/>
    </border>
    <border>
      <left>
        <color indexed="8"/>
      </left>
      <right/>
      <top/>
      <bottom>
        <color indexed="8"/>
      </bottom>
      <diagonal/>
    </border>
    <border>
      <left>
        <color indexed="8"/>
      </left>
      <right>
        <color indexed="8"/>
      </right>
      <top/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1" fillId="3" borderId="0" xfId="0" applyFill="true" applyFont="true">
      <alignment horizontal="center"/>
    </xf>
    <xf numFmtId="0" fontId="2" fillId="0" borderId="0" xfId="0" quotePrefix="false" applyFont="true">
      <alignment horizontal="center" vertical="center" wrapText="true"/>
    </xf>
    <xf numFmtId="164" fontId="3" fillId="0" borderId="0" xfId="0" quotePrefix="false" applyFont="true" applyNumberFormat="true">
      <alignment horizontal="center" vertical="center" wrapText="true"/>
    </xf>
    <xf numFmtId="0" fontId="4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4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5" fillId="0" borderId="0" xfId="0" quotePrefix="false" applyFont="true">
      <alignment horizontal="center" vertical="center" wrapText="true"/>
    </xf>
    <xf numFmtId="4" fontId="6" fillId="0" borderId="0" xfId="0" quotePrefix="false" applyFont="true" applyNumberFormat="true">
      <alignment horizontal="center" vertical="center"/>
    </xf>
    <xf numFmtId="164" fontId="7" fillId="0" borderId="0" xfId="0" quotePrefix="false" applyFont="true" applyNumberFormat="true">
      <alignment horizontal="center" vertical="center"/>
    </xf>
    <xf numFmtId="164" fontId="8" fillId="0" borderId="0" xfId="0" quotePrefix="false" applyFont="true" applyNumberFormat="true">
      <alignment horizontal="center" vertical="center"/>
    </xf>
    <xf numFmtId="165" fontId="9" fillId="0" borderId="0" xfId="0" quotePrefix="false" applyFont="true" applyNumberFormat="true">
      <alignment horizontal="center" vertical="center"/>
    </xf>
    <xf numFmtId="164" fontId="10" fillId="0" borderId="0" xfId="0" quotePrefix="false" applyFont="true" applyNumberFormat="true">
      <alignment horizontal="center" vertical="center"/>
    </xf>
    <xf numFmtId="164" fontId="11" fillId="0" borderId="0" xfId="0" quotePrefix="false" applyFont="true" applyNumberFormat="true">
      <alignment horizontal="center" vertical="center" wrapText="true"/>
    </xf>
    <xf numFmtId="4" fontId="12" fillId="0" borderId="0" xfId="0" quotePrefix="false" applyFont="true" applyNumberFormat="true">
      <alignment horizontal="center" vertical="center"/>
    </xf>
    <xf numFmtId="164" fontId="13" fillId="0" borderId="0" xfId="0" quotePrefix="false" applyFont="true" applyNumberFormat="true">
      <alignment horizontal="center" vertical="center"/>
    </xf>
    <xf numFmtId="4" fontId="14" fillId="0" borderId="0" xfId="0" quotePrefix="false" applyFont="true" applyNumberFormat="true">
      <alignment horizontal="center" vertical="center"/>
    </xf>
    <xf numFmtId="164" fontId="15" fillId="0" borderId="0" xfId="0" quotePrefix="false" applyFont="true" applyNumberFormat="true">
      <alignment horizontal="center" vertical="center"/>
    </xf>
    <xf numFmtId="0" fontId="16" fillId="0" borderId="0" xfId="0" quotePrefix="false" applyFont="true">
      <alignment horizontal="center" vertical="center" wrapText="true"/>
    </xf>
    <xf numFmtId="4" fontId="17" fillId="0" borderId="0" xfId="0" quotePrefix="false" applyFont="true" applyNumberFormat="true">
      <alignment horizontal="center" vertical="center"/>
    </xf>
    <xf numFmtId="164" fontId="18" fillId="0" borderId="0" xfId="0" quotePrefix="false" applyFont="true" applyNumberFormat="true">
      <alignment horizontal="center" vertical="center"/>
    </xf>
    <xf numFmtId="164" fontId="19" fillId="0" borderId="0" xfId="0" quotePrefix="false" applyFont="true" applyNumberFormat="true">
      <alignment horizontal="center" vertical="center"/>
    </xf>
    <xf numFmtId="165" fontId="20" fillId="0" borderId="0" xfId="0" quotePrefix="false" applyFont="true" applyNumberFormat="true">
      <alignment horizontal="center" vertical="center"/>
    </xf>
    <xf numFmtId="164" fontId="21" fillId="0" borderId="0" xfId="0" quotePrefix="false" applyFont="true" applyNumberFormat="true">
      <alignment horizontal="center" vertical="center"/>
    </xf>
    <xf numFmtId="164" fontId="22" fillId="0" borderId="0" xfId="0" quotePrefix="false" applyFont="true" applyNumberFormat="true">
      <alignment horizontal="center" vertical="center" wrapText="true"/>
    </xf>
    <xf numFmtId="4" fontId="23" fillId="0" borderId="0" xfId="0" quotePrefix="false" applyFont="true" applyNumberFormat="true">
      <alignment horizontal="center" vertical="center"/>
    </xf>
    <xf numFmtId="164" fontId="24" fillId="0" borderId="0" xfId="0" quotePrefix="false" applyFont="true" applyNumberFormat="true">
      <alignment horizontal="center" vertical="center"/>
    </xf>
    <xf numFmtId="4" fontId="25" fillId="0" borderId="0" xfId="0" quotePrefix="false" applyFont="true" applyNumberFormat="true">
      <alignment horizontal="center" vertical="center"/>
    </xf>
    <xf numFmtId="164" fontId="26" fillId="0" borderId="0" xfId="0" quotePrefix="false" applyFont="true" applyNumberFormat="true">
      <alignment horizontal="center" vertical="center"/>
    </xf>
    <xf numFmtId="4" fontId="27" fillId="0" borderId="0" xfId="0" quotePrefix="false" applyFont="true" applyNumberFormat="true">
      <alignment horizontal="center" vertical="center"/>
    </xf>
    <xf numFmtId="164" fontId="28" fillId="0" borderId="0" xfId="0" quotePrefix="false" applyFont="true" applyNumberFormat="true">
      <alignment horizontal="center" vertical="center"/>
    </xf>
    <xf numFmtId="164" fontId="29" fillId="0" borderId="0" xfId="0" quotePrefix="false" applyFont="true" applyNumberFormat="true">
      <alignment horizontal="center" vertical="center" wrapText="true"/>
    </xf>
    <xf numFmtId="0" fontId="30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30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31" fillId="0" borderId="0" xfId="0" quotePrefix="false" applyFont="true">
      <alignment horizontal="center" vertical="center" wrapText="true"/>
    </xf>
    <xf numFmtId="4" fontId="32" fillId="0" borderId="0" xfId="0" quotePrefix="false" applyFont="true" applyNumberFormat="true">
      <alignment horizontal="center" vertical="center"/>
    </xf>
    <xf numFmtId="164" fontId="33" fillId="0" borderId="0" xfId="0" quotePrefix="false" applyFont="true" applyNumberFormat="true">
      <alignment horizontal="center" vertical="center"/>
    </xf>
    <xf numFmtId="164" fontId="34" fillId="0" borderId="0" xfId="0" quotePrefix="false" applyFont="true" applyNumberFormat="true">
      <alignment horizontal="center" vertical="center"/>
    </xf>
    <xf numFmtId="165" fontId="35" fillId="0" borderId="0" xfId="0" quotePrefix="false" applyFont="true" applyNumberFormat="true">
      <alignment horizontal="center" vertical="center"/>
    </xf>
    <xf numFmtId="164" fontId="36" fillId="0" borderId="0" xfId="0" quotePrefix="false" applyFont="true" applyNumberFormat="true">
      <alignment horizontal="center" vertical="center"/>
    </xf>
    <xf numFmtId="164" fontId="37" fillId="0" borderId="0" xfId="0" quotePrefix="false" applyFont="true" applyNumberFormat="true">
      <alignment horizontal="center" vertical="center" wrapText="true"/>
    </xf>
    <xf numFmtId="4" fontId="38" fillId="0" borderId="0" xfId="0" quotePrefix="false" applyFont="true" applyNumberFormat="true">
      <alignment horizontal="center" vertical="center"/>
    </xf>
    <xf numFmtId="164" fontId="39" fillId="0" borderId="0" xfId="0" quotePrefix="false" applyFont="true" applyNumberFormat="true">
      <alignment horizontal="center" vertical="center"/>
    </xf>
    <xf numFmtId="4" fontId="40" fillId="0" borderId="0" xfId="0" quotePrefix="false" applyFont="true" applyNumberFormat="true">
      <alignment horizontal="center" vertical="center"/>
    </xf>
    <xf numFmtId="164" fontId="41" fillId="0" borderId="0" xfId="0" quotePrefix="false" applyFont="true" applyNumberFormat="true">
      <alignment horizontal="center" vertical="center"/>
    </xf>
    <xf numFmtId="4" fontId="42" fillId="0" borderId="0" xfId="0" quotePrefix="false" applyFont="true" applyNumberFormat="true">
      <alignment horizontal="center" vertical="center"/>
    </xf>
    <xf numFmtId="164" fontId="43" fillId="0" borderId="0" xfId="0" quotePrefix="false" applyFont="true" applyNumberFormat="true">
      <alignment horizontal="center" vertical="center"/>
    </xf>
    <xf numFmtId="164" fontId="44" fillId="0" borderId="0" xfId="0" quotePrefix="false" applyFont="true" applyNumberFormat="true">
      <alignment horizontal="center" vertical="center" wrapText="true"/>
    </xf>
    <xf numFmtId="0" fontId="45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45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46" fillId="0" borderId="0" xfId="0" quotePrefix="false" applyFont="true">
      <alignment horizontal="center" vertical="center" wrapText="true"/>
    </xf>
    <xf numFmtId="4" fontId="47" fillId="0" borderId="0" xfId="0" quotePrefix="false" applyFont="true" applyNumberFormat="true">
      <alignment horizontal="center" vertical="center"/>
    </xf>
    <xf numFmtId="164" fontId="48" fillId="0" borderId="0" xfId="0" quotePrefix="false" applyFont="true" applyNumberFormat="true">
      <alignment horizontal="center" vertical="center"/>
    </xf>
    <xf numFmtId="164" fontId="49" fillId="0" borderId="0" xfId="0" quotePrefix="false" applyFont="true" applyNumberFormat="true">
      <alignment horizontal="center" vertical="center"/>
    </xf>
    <xf numFmtId="165" fontId="50" fillId="0" borderId="0" xfId="0" quotePrefix="false" applyFont="true" applyNumberFormat="true">
      <alignment horizontal="center" vertical="center"/>
    </xf>
    <xf numFmtId="164" fontId="51" fillId="0" borderId="0" xfId="0" quotePrefix="false" applyFont="true" applyNumberFormat="true">
      <alignment horizontal="center" vertical="center"/>
    </xf>
    <xf numFmtId="164" fontId="52" fillId="0" borderId="0" xfId="0" quotePrefix="false" applyFont="true" applyNumberFormat="true">
      <alignment horizontal="center" vertical="center" wrapText="true"/>
    </xf>
    <xf numFmtId="4" fontId="53" fillId="0" borderId="0" xfId="0" quotePrefix="false" applyFont="true" applyNumberFormat="true">
      <alignment horizontal="center" vertical="center"/>
    </xf>
    <xf numFmtId="164" fontId="54" fillId="0" borderId="0" xfId="0" quotePrefix="false" applyFont="true" applyNumberFormat="true">
      <alignment horizontal="center" vertical="center"/>
    </xf>
    <xf numFmtId="4" fontId="55" fillId="0" borderId="0" xfId="0" quotePrefix="false" applyFont="true" applyNumberFormat="true">
      <alignment horizontal="center" vertical="center"/>
    </xf>
    <xf numFmtId="164" fontId="56" fillId="0" borderId="0" xfId="0" quotePrefix="false" applyFont="true" applyNumberFormat="true">
      <alignment horizontal="center" vertical="center"/>
    </xf>
    <xf numFmtId="0" fontId="57" fillId="0" borderId="0" xfId="0" quotePrefix="false" applyFont="true">
      <alignment horizontal="center" vertical="center" wrapText="true"/>
    </xf>
    <xf numFmtId="4" fontId="58" fillId="0" borderId="0" xfId="0" quotePrefix="false" applyFont="true" applyNumberFormat="true">
      <alignment horizontal="center" vertical="center"/>
    </xf>
    <xf numFmtId="164" fontId="59" fillId="0" borderId="0" xfId="0" quotePrefix="false" applyFont="true" applyNumberFormat="true">
      <alignment horizontal="center" vertical="center"/>
    </xf>
    <xf numFmtId="164" fontId="60" fillId="0" borderId="0" xfId="0" quotePrefix="false" applyFont="true" applyNumberFormat="true">
      <alignment horizontal="center" vertical="center"/>
    </xf>
    <xf numFmtId="165" fontId="61" fillId="0" borderId="0" xfId="0" quotePrefix="false" applyFont="true" applyNumberFormat="true">
      <alignment horizontal="center" vertical="center"/>
    </xf>
    <xf numFmtId="164" fontId="62" fillId="0" borderId="0" xfId="0" quotePrefix="false" applyFont="true" applyNumberFormat="true">
      <alignment horizontal="center" vertical="center"/>
    </xf>
    <xf numFmtId="164" fontId="63" fillId="0" borderId="0" xfId="0" quotePrefix="false" applyFont="true" applyNumberFormat="true">
      <alignment horizontal="center" vertical="center" wrapText="true"/>
    </xf>
    <xf numFmtId="4" fontId="64" fillId="0" borderId="0" xfId="0" quotePrefix="false" applyFont="true" applyNumberFormat="true">
      <alignment horizontal="center" vertical="center"/>
    </xf>
    <xf numFmtId="164" fontId="65" fillId="0" borderId="0" xfId="0" quotePrefix="false" applyFont="true" applyNumberFormat="true">
      <alignment horizontal="center" vertical="center"/>
    </xf>
    <xf numFmtId="4" fontId="66" fillId="0" borderId="0" xfId="0" quotePrefix="false" applyFont="true" applyNumberFormat="true">
      <alignment horizontal="center" vertical="center"/>
    </xf>
    <xf numFmtId="164" fontId="67" fillId="0" borderId="0" xfId="0" quotePrefix="false" applyFont="true" applyNumberFormat="true">
      <alignment horizontal="center" vertical="center"/>
    </xf>
    <xf numFmtId="0" fontId="68" fillId="0" borderId="0" xfId="0" quotePrefix="false" applyFont="true">
      <alignment horizontal="center" vertical="center" wrapText="true"/>
    </xf>
    <xf numFmtId="4" fontId="69" fillId="0" borderId="0" xfId="0" quotePrefix="false" applyFont="true" applyNumberFormat="true">
      <alignment horizontal="center" vertical="center"/>
    </xf>
    <xf numFmtId="164" fontId="70" fillId="0" borderId="0" xfId="0" quotePrefix="false" applyFont="true" applyNumberFormat="true">
      <alignment horizontal="center" vertical="center"/>
    </xf>
    <xf numFmtId="164" fontId="71" fillId="0" borderId="0" xfId="0" quotePrefix="false" applyFont="true" applyNumberFormat="true">
      <alignment horizontal="center" vertical="center"/>
    </xf>
    <xf numFmtId="165" fontId="72" fillId="0" borderId="0" xfId="0" quotePrefix="false" applyFont="true" applyNumberFormat="true">
      <alignment horizontal="center" vertical="center"/>
    </xf>
    <xf numFmtId="164" fontId="73" fillId="0" borderId="0" xfId="0" quotePrefix="false" applyFont="true" applyNumberFormat="true">
      <alignment horizontal="center" vertical="center"/>
    </xf>
    <xf numFmtId="164" fontId="74" fillId="0" borderId="0" xfId="0" quotePrefix="false" applyFont="true" applyNumberFormat="true">
      <alignment horizontal="center" vertical="center" wrapText="true"/>
    </xf>
    <xf numFmtId="4" fontId="75" fillId="0" borderId="0" xfId="0" quotePrefix="false" applyFont="true" applyNumberFormat="true">
      <alignment horizontal="center" vertical="center"/>
    </xf>
    <xf numFmtId="164" fontId="76" fillId="0" borderId="0" xfId="0" quotePrefix="false" applyFont="true" applyNumberFormat="true">
      <alignment horizontal="center" vertical="center"/>
    </xf>
    <xf numFmtId="4" fontId="77" fillId="0" borderId="0" xfId="0" quotePrefix="false" applyFont="true" applyNumberFormat="true">
      <alignment horizontal="center" vertical="center"/>
    </xf>
    <xf numFmtId="164" fontId="78" fillId="0" borderId="0" xfId="0" quotePrefix="false" applyFont="true" applyNumberFormat="true">
      <alignment horizontal="center" vertical="center"/>
    </xf>
    <xf numFmtId="164" fontId="79" fillId="0" borderId="0" xfId="0" quotePrefix="false" applyFont="true" applyNumberFormat="true">
      <alignment horizontal="center" vertical="center" wrapText="true"/>
    </xf>
    <xf numFmtId="0" fontId="80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80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81" fillId="0" borderId="0" xfId="0" quotePrefix="false" applyFont="true">
      <alignment horizontal="center" vertical="center" wrapText="true"/>
    </xf>
    <xf numFmtId="4" fontId="82" fillId="0" borderId="0" xfId="0" quotePrefix="false" applyFont="true" applyNumberFormat="true">
      <alignment horizontal="center" vertical="center"/>
    </xf>
    <xf numFmtId="164" fontId="83" fillId="0" borderId="0" xfId="0" quotePrefix="false" applyFont="true" applyNumberFormat="true">
      <alignment horizontal="center" vertical="center"/>
    </xf>
    <xf numFmtId="164" fontId="84" fillId="0" borderId="0" xfId="0" quotePrefix="false" applyFont="true" applyNumberFormat="true">
      <alignment horizontal="center" vertical="center"/>
    </xf>
    <xf numFmtId="165" fontId="85" fillId="0" borderId="0" xfId="0" quotePrefix="false" applyFont="true" applyNumberFormat="true">
      <alignment horizontal="center" vertical="center"/>
    </xf>
    <xf numFmtId="164" fontId="86" fillId="0" borderId="0" xfId="0" quotePrefix="false" applyFont="true" applyNumberFormat="true">
      <alignment horizontal="center" vertical="center"/>
    </xf>
    <xf numFmtId="164" fontId="87" fillId="0" borderId="0" xfId="0" quotePrefix="false" applyFont="true" applyNumberFormat="true">
      <alignment horizontal="center" vertical="center" wrapText="true"/>
    </xf>
    <xf numFmtId="4" fontId="88" fillId="0" borderId="0" xfId="0" quotePrefix="false" applyFont="true" applyNumberFormat="true">
      <alignment horizontal="center" vertical="center"/>
    </xf>
    <xf numFmtId="164" fontId="89" fillId="0" borderId="0" xfId="0" quotePrefix="false" applyFont="true" applyNumberFormat="true">
      <alignment horizontal="center" vertical="center"/>
    </xf>
    <xf numFmtId="4" fontId="90" fillId="0" borderId="0" xfId="0" quotePrefix="false" applyFont="true" applyNumberFormat="true">
      <alignment horizontal="center" vertical="center"/>
    </xf>
    <xf numFmtId="164" fontId="91" fillId="0" borderId="0" xfId="0" quotePrefix="false" applyFont="true" applyNumberFormat="true">
      <alignment horizontal="center" vertical="center"/>
    </xf>
    <xf numFmtId="0" fontId="92" fillId="0" borderId="0" xfId="0" quotePrefix="false" applyFont="true">
      <alignment horizontal="center" vertical="center" wrapText="true"/>
    </xf>
    <xf numFmtId="4" fontId="93" fillId="0" borderId="0" xfId="0" quotePrefix="false" applyFont="true" applyNumberFormat="true">
      <alignment horizontal="center" vertical="center"/>
    </xf>
    <xf numFmtId="164" fontId="94" fillId="0" borderId="0" xfId="0" quotePrefix="false" applyFont="true" applyNumberFormat="true">
      <alignment horizontal="center" vertical="center"/>
    </xf>
    <xf numFmtId="164" fontId="95" fillId="0" borderId="0" xfId="0" quotePrefix="false" applyFont="true" applyNumberFormat="true">
      <alignment horizontal="center" vertical="center"/>
    </xf>
    <xf numFmtId="165" fontId="96" fillId="0" borderId="0" xfId="0" quotePrefix="false" applyFont="true" applyNumberFormat="true">
      <alignment horizontal="center" vertical="center"/>
    </xf>
    <xf numFmtId="164" fontId="97" fillId="0" borderId="0" xfId="0" quotePrefix="false" applyFont="true" applyNumberFormat="true">
      <alignment horizontal="center" vertical="center"/>
    </xf>
    <xf numFmtId="164" fontId="98" fillId="0" borderId="0" xfId="0" quotePrefix="false" applyFont="true" applyNumberFormat="true">
      <alignment horizontal="center" vertical="center" wrapText="true"/>
    </xf>
    <xf numFmtId="4" fontId="99" fillId="0" borderId="0" xfId="0" quotePrefix="false" applyFont="true" applyNumberFormat="true">
      <alignment horizontal="center" vertical="center"/>
    </xf>
    <xf numFmtId="164" fontId="100" fillId="0" borderId="0" xfId="0" quotePrefix="false" applyFont="true" applyNumberFormat="true">
      <alignment horizontal="center" vertical="center"/>
    </xf>
    <xf numFmtId="4" fontId="101" fillId="0" borderId="0" xfId="0" quotePrefix="false" applyFont="true" applyNumberFormat="true">
      <alignment horizontal="center" vertical="center"/>
    </xf>
    <xf numFmtId="164" fontId="102" fillId="0" borderId="0" xfId="0" quotePrefix="false" applyFont="true" applyNumberFormat="true">
      <alignment horizontal="center" vertical="center"/>
    </xf>
    <xf numFmtId="0" fontId="103" fillId="0" borderId="0" xfId="0" quotePrefix="false" applyFont="true">
      <alignment horizontal="center" vertical="center" wrapText="true"/>
    </xf>
    <xf numFmtId="4" fontId="104" fillId="0" borderId="0" xfId="0" quotePrefix="false" applyFont="true" applyNumberFormat="true">
      <alignment horizontal="center" vertical="center"/>
    </xf>
    <xf numFmtId="164" fontId="105" fillId="0" borderId="0" xfId="0" quotePrefix="false" applyFont="true" applyNumberFormat="true">
      <alignment horizontal="center" vertical="center"/>
    </xf>
    <xf numFmtId="164" fontId="106" fillId="0" borderId="0" xfId="0" quotePrefix="false" applyFont="true" applyNumberFormat="true">
      <alignment horizontal="center" vertical="center"/>
    </xf>
    <xf numFmtId="165" fontId="107" fillId="0" borderId="0" xfId="0" quotePrefix="false" applyFont="true" applyNumberFormat="true">
      <alignment horizontal="center" vertical="center"/>
    </xf>
    <xf numFmtId="164" fontId="108" fillId="0" borderId="0" xfId="0" quotePrefix="false" applyFont="true" applyNumberFormat="true">
      <alignment horizontal="center" vertical="center"/>
    </xf>
    <xf numFmtId="164" fontId="109" fillId="0" borderId="0" xfId="0" quotePrefix="false" applyFont="true" applyNumberFormat="true">
      <alignment horizontal="center" vertical="center" wrapText="true"/>
    </xf>
    <xf numFmtId="4" fontId="110" fillId="0" borderId="0" xfId="0" quotePrefix="false" applyFont="true" applyNumberFormat="true">
      <alignment horizontal="center" vertical="center"/>
    </xf>
    <xf numFmtId="164" fontId="111" fillId="0" borderId="0" xfId="0" quotePrefix="false" applyFont="true" applyNumberFormat="true">
      <alignment horizontal="center" vertical="center"/>
    </xf>
    <xf numFmtId="4" fontId="112" fillId="0" borderId="0" xfId="0" quotePrefix="false" applyFont="true" applyNumberFormat="true">
      <alignment horizontal="center" vertical="center"/>
    </xf>
    <xf numFmtId="164" fontId="113" fillId="0" borderId="0" xfId="0" quotePrefix="false" applyFont="true" applyNumberFormat="true">
      <alignment horizontal="center" vertical="center"/>
    </xf>
    <xf numFmtId="0" fontId="114" fillId="0" borderId="0" xfId="0" quotePrefix="false" applyFont="true">
      <alignment horizontal="center" vertical="center" wrapText="true"/>
    </xf>
    <xf numFmtId="4" fontId="115" fillId="0" borderId="0" xfId="0" quotePrefix="false" applyFont="true" applyNumberFormat="true">
      <alignment horizontal="center" vertical="center"/>
    </xf>
    <xf numFmtId="164" fontId="116" fillId="0" borderId="0" xfId="0" quotePrefix="false" applyFont="true" applyNumberFormat="true">
      <alignment horizontal="center" vertical="center"/>
    </xf>
    <xf numFmtId="164" fontId="117" fillId="0" borderId="0" xfId="0" quotePrefix="false" applyFont="true" applyNumberFormat="true">
      <alignment horizontal="center" vertical="center"/>
    </xf>
    <xf numFmtId="165" fontId="118" fillId="0" borderId="0" xfId="0" quotePrefix="false" applyFont="true" applyNumberFormat="true">
      <alignment horizontal="center" vertical="center"/>
    </xf>
    <xf numFmtId="164" fontId="119" fillId="0" borderId="0" xfId="0" quotePrefix="false" applyFont="true" applyNumberFormat="true">
      <alignment horizontal="center" vertical="center"/>
    </xf>
    <xf numFmtId="164" fontId="120" fillId="0" borderId="0" xfId="0" quotePrefix="false" applyFont="true" applyNumberFormat="true">
      <alignment horizontal="center" vertical="center" wrapText="true"/>
    </xf>
    <xf numFmtId="4" fontId="121" fillId="0" borderId="0" xfId="0" quotePrefix="false" applyFont="true" applyNumberFormat="true">
      <alignment horizontal="center" vertical="center"/>
    </xf>
    <xf numFmtId="164" fontId="122" fillId="0" borderId="0" xfId="0" quotePrefix="false" applyFont="true" applyNumberFormat="true">
      <alignment horizontal="center" vertical="center"/>
    </xf>
    <xf numFmtId="4" fontId="123" fillId="0" borderId="0" xfId="0" quotePrefix="false" applyFont="true" applyNumberFormat="true">
      <alignment horizontal="center" vertical="center"/>
    </xf>
    <xf numFmtId="164" fontId="124" fillId="0" borderId="0" xfId="0" quotePrefix="false" applyFont="true" applyNumberFormat="true">
      <alignment horizontal="center" vertical="center"/>
    </xf>
    <xf numFmtId="0" fontId="125" fillId="0" borderId="0" xfId="0" quotePrefix="false" applyFont="true">
      <alignment horizontal="center" vertical="center" wrapText="true"/>
    </xf>
    <xf numFmtId="4" fontId="126" fillId="0" borderId="0" xfId="0" quotePrefix="false" applyFont="true" applyNumberFormat="true">
      <alignment horizontal="center" vertical="center"/>
    </xf>
    <xf numFmtId="164" fontId="127" fillId="0" borderId="0" xfId="0" quotePrefix="false" applyFont="true" applyNumberFormat="true">
      <alignment horizontal="center" vertical="center"/>
    </xf>
    <xf numFmtId="164" fontId="128" fillId="0" borderId="0" xfId="0" quotePrefix="false" applyFont="true" applyNumberFormat="true">
      <alignment horizontal="center" vertical="center"/>
    </xf>
    <xf numFmtId="165" fontId="129" fillId="0" borderId="0" xfId="0" quotePrefix="false" applyFont="true" applyNumberFormat="true">
      <alignment horizontal="center" vertical="center"/>
    </xf>
    <xf numFmtId="164" fontId="130" fillId="0" borderId="0" xfId="0" quotePrefix="false" applyFont="true" applyNumberFormat="true">
      <alignment horizontal="center" vertical="center"/>
    </xf>
    <xf numFmtId="164" fontId="131" fillId="0" borderId="0" xfId="0" quotePrefix="false" applyFont="true" applyNumberFormat="true">
      <alignment horizontal="center" vertical="center" wrapText="true"/>
    </xf>
    <xf numFmtId="4" fontId="132" fillId="0" borderId="0" xfId="0" quotePrefix="false" applyFont="true" applyNumberFormat="true">
      <alignment horizontal="center" vertical="center"/>
    </xf>
    <xf numFmtId="164" fontId="133" fillId="0" borderId="0" xfId="0" quotePrefix="false" applyFont="true" applyNumberFormat="true">
      <alignment horizontal="center" vertical="center"/>
    </xf>
    <xf numFmtId="4" fontId="134" fillId="0" borderId="0" xfId="0" quotePrefix="false" applyFont="true" applyNumberFormat="true">
      <alignment horizontal="center" vertical="center"/>
    </xf>
    <xf numFmtId="164" fontId="135" fillId="0" borderId="0" xfId="0" quotePrefix="false" applyFont="true" applyNumberFormat="true">
      <alignment horizontal="center" vertical="center"/>
    </xf>
    <xf numFmtId="0" fontId="136" fillId="0" borderId="0" xfId="0" quotePrefix="false" applyFont="true">
      <alignment horizontal="center" vertical="center" wrapText="true"/>
    </xf>
    <xf numFmtId="4" fontId="137" fillId="0" borderId="0" xfId="0" quotePrefix="false" applyFont="true" applyNumberFormat="true">
      <alignment horizontal="center" vertical="center"/>
    </xf>
    <xf numFmtId="164" fontId="138" fillId="0" borderId="0" xfId="0" quotePrefix="false" applyFont="true" applyNumberFormat="true">
      <alignment horizontal="center" vertical="center"/>
    </xf>
    <xf numFmtId="164" fontId="139" fillId="0" borderId="0" xfId="0" quotePrefix="false" applyFont="true" applyNumberFormat="true">
      <alignment horizontal="center" vertical="center"/>
    </xf>
    <xf numFmtId="165" fontId="140" fillId="0" borderId="0" xfId="0" quotePrefix="false" applyFont="true" applyNumberFormat="true">
      <alignment horizontal="center" vertical="center"/>
    </xf>
    <xf numFmtId="164" fontId="141" fillId="0" borderId="0" xfId="0" quotePrefix="false" applyFont="true" applyNumberFormat="true">
      <alignment horizontal="center" vertical="center"/>
    </xf>
    <xf numFmtId="164" fontId="142" fillId="0" borderId="0" xfId="0" quotePrefix="false" applyFont="true" applyNumberFormat="true">
      <alignment horizontal="center" vertical="center" wrapText="true"/>
    </xf>
    <xf numFmtId="4" fontId="143" fillId="0" borderId="0" xfId="0" quotePrefix="false" applyFont="true" applyNumberFormat="true">
      <alignment horizontal="center" vertical="center"/>
    </xf>
    <xf numFmtId="164" fontId="144" fillId="0" borderId="0" xfId="0" quotePrefix="false" applyFont="true" applyNumberFormat="true">
      <alignment horizontal="center" vertical="center"/>
    </xf>
    <xf numFmtId="4" fontId="145" fillId="0" borderId="0" xfId="0" quotePrefix="false" applyFont="true" applyNumberFormat="true">
      <alignment horizontal="center" vertical="center"/>
    </xf>
    <xf numFmtId="164" fontId="146" fillId="0" borderId="0" xfId="0" quotePrefix="false" applyFont="true" applyNumberFormat="true">
      <alignment horizontal="center" vertical="center"/>
    </xf>
    <xf numFmtId="0" fontId="147" fillId="0" borderId="0" xfId="0" quotePrefix="false" applyFont="true">
      <alignment horizontal="center" vertical="center" wrapText="true"/>
    </xf>
    <xf numFmtId="4" fontId="148" fillId="0" borderId="0" xfId="0" quotePrefix="false" applyFont="true" applyNumberFormat="true">
      <alignment horizontal="center" vertical="center"/>
    </xf>
    <xf numFmtId="164" fontId="149" fillId="0" borderId="0" xfId="0" quotePrefix="false" applyFont="true" applyNumberFormat="true">
      <alignment horizontal="center" vertical="center"/>
    </xf>
    <xf numFmtId="164" fontId="150" fillId="0" borderId="0" xfId="0" quotePrefix="false" applyFont="true" applyNumberFormat="true">
      <alignment horizontal="center" vertical="center"/>
    </xf>
    <xf numFmtId="165" fontId="151" fillId="0" borderId="0" xfId="0" quotePrefix="false" applyFont="true" applyNumberFormat="true">
      <alignment horizontal="center" vertical="center"/>
    </xf>
    <xf numFmtId="164" fontId="152" fillId="0" borderId="0" xfId="0" quotePrefix="false" applyFont="true" applyNumberFormat="true">
      <alignment horizontal="center" vertical="center"/>
    </xf>
    <xf numFmtId="164" fontId="153" fillId="0" borderId="0" xfId="0" quotePrefix="false" applyFont="true" applyNumberFormat="true">
      <alignment horizontal="center" vertical="center" wrapText="true"/>
    </xf>
    <xf numFmtId="4" fontId="154" fillId="0" borderId="0" xfId="0" quotePrefix="false" applyFont="true" applyNumberFormat="true">
      <alignment horizontal="center" vertical="center"/>
    </xf>
    <xf numFmtId="164" fontId="155" fillId="0" borderId="0" xfId="0" quotePrefix="false" applyFont="true" applyNumberFormat="true">
      <alignment horizontal="center" vertical="center"/>
    </xf>
    <xf numFmtId="4" fontId="156" fillId="0" borderId="0" xfId="0" quotePrefix="false" applyFont="true" applyNumberFormat="true">
      <alignment horizontal="center" vertical="center"/>
    </xf>
    <xf numFmtId="164" fontId="157" fillId="0" borderId="0" xfId="0" quotePrefix="false" applyFont="true" applyNumberFormat="true">
      <alignment horizontal="center" vertical="center"/>
    </xf>
    <xf numFmtId="0" fontId="158" fillId="0" borderId="0" xfId="0" quotePrefix="false" applyFont="true">
      <alignment horizontal="center" vertical="center" wrapText="true"/>
    </xf>
    <xf numFmtId="4" fontId="159" fillId="0" borderId="0" xfId="0" quotePrefix="false" applyFont="true" applyNumberFormat="true">
      <alignment horizontal="center" vertical="center"/>
    </xf>
    <xf numFmtId="164" fontId="160" fillId="0" borderId="0" xfId="0" quotePrefix="false" applyFont="true" applyNumberFormat="true">
      <alignment horizontal="center" vertical="center"/>
    </xf>
    <xf numFmtId="164" fontId="161" fillId="0" borderId="0" xfId="0" quotePrefix="false" applyFont="true" applyNumberFormat="true">
      <alignment horizontal="center" vertical="center"/>
    </xf>
    <xf numFmtId="165" fontId="162" fillId="0" borderId="0" xfId="0" quotePrefix="false" applyFont="true" applyNumberFormat="true">
      <alignment horizontal="center" vertical="center"/>
    </xf>
    <xf numFmtId="164" fontId="163" fillId="0" borderId="0" xfId="0" quotePrefix="false" applyFont="true" applyNumberFormat="true">
      <alignment horizontal="center" vertical="center"/>
    </xf>
    <xf numFmtId="164" fontId="164" fillId="0" borderId="0" xfId="0" quotePrefix="false" applyFont="true" applyNumberFormat="true">
      <alignment horizontal="center" vertical="center" wrapText="true"/>
    </xf>
    <xf numFmtId="4" fontId="165" fillId="0" borderId="0" xfId="0" quotePrefix="false" applyFont="true" applyNumberFormat="true">
      <alignment horizontal="center" vertical="center"/>
    </xf>
    <xf numFmtId="164" fontId="166" fillId="0" borderId="0" xfId="0" quotePrefix="false" applyFont="true" applyNumberFormat="true">
      <alignment horizontal="center" vertical="center"/>
    </xf>
    <xf numFmtId="4" fontId="167" fillId="0" borderId="0" xfId="0" quotePrefix="false" applyFont="true" applyNumberFormat="true">
      <alignment horizontal="center" vertical="center"/>
    </xf>
    <xf numFmtId="164" fontId="168" fillId="0" borderId="0" xfId="0" quotePrefix="false" applyFont="true" applyNumberFormat="true">
      <alignment horizontal="center" vertical="center"/>
    </xf>
    <xf numFmtId="164" fontId="169" fillId="0" borderId="0" xfId="0" quotePrefix="false" applyFont="true" applyNumberFormat="true">
      <alignment horizontal="center" vertical="center" wrapText="true"/>
    </xf>
    <xf numFmtId="0" fontId="170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170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71" fillId="0" borderId="0" xfId="0" quotePrefix="false" applyFont="true">
      <alignment horizontal="center" vertical="center" wrapText="true"/>
    </xf>
    <xf numFmtId="4" fontId="172" fillId="0" borderId="0" xfId="0" quotePrefix="false" applyFont="true" applyNumberFormat="true">
      <alignment horizontal="center" vertical="center"/>
    </xf>
    <xf numFmtId="164" fontId="173" fillId="0" borderId="0" xfId="0" quotePrefix="false" applyFont="true" applyNumberFormat="true">
      <alignment horizontal="center" vertical="center"/>
    </xf>
    <xf numFmtId="164" fontId="174" fillId="0" borderId="0" xfId="0" quotePrefix="false" applyFont="true" applyNumberFormat="true">
      <alignment horizontal="center" vertical="center"/>
    </xf>
    <xf numFmtId="165" fontId="175" fillId="0" borderId="0" xfId="0" quotePrefix="false" applyFont="true" applyNumberFormat="true">
      <alignment horizontal="center" vertical="center"/>
    </xf>
    <xf numFmtId="164" fontId="176" fillId="0" borderId="0" xfId="0" quotePrefix="false" applyFont="true" applyNumberFormat="true">
      <alignment horizontal="center" vertical="center"/>
    </xf>
    <xf numFmtId="164" fontId="177" fillId="0" borderId="0" xfId="0" quotePrefix="false" applyFont="true" applyNumberFormat="true">
      <alignment horizontal="center" vertical="center" wrapText="true"/>
    </xf>
    <xf numFmtId="4" fontId="178" fillId="0" borderId="0" xfId="0" quotePrefix="false" applyFont="true" applyNumberFormat="true">
      <alignment horizontal="center" vertical="center"/>
    </xf>
    <xf numFmtId="164" fontId="179" fillId="0" borderId="0" xfId="0" quotePrefix="false" applyFont="true" applyNumberFormat="true">
      <alignment horizontal="center" vertical="center"/>
    </xf>
    <xf numFmtId="0" fontId="180" fillId="0" borderId="0" xfId="0" quotePrefix="false" applyFont="true">
      <alignment horizontal="center" vertical="center" wrapText="true"/>
    </xf>
    <xf numFmtId="4" fontId="181" fillId="0" borderId="0" xfId="0" quotePrefix="false" applyFont="true" applyNumberFormat="true">
      <alignment horizontal="center" vertical="center"/>
    </xf>
    <xf numFmtId="164" fontId="182" fillId="0" borderId="0" xfId="0" quotePrefix="false" applyFont="true" applyNumberFormat="true">
      <alignment horizontal="center" vertical="center"/>
    </xf>
    <xf numFmtId="164" fontId="183" fillId="0" borderId="0" xfId="0" quotePrefix="false" applyFont="true" applyNumberFormat="true">
      <alignment horizontal="center" vertical="center"/>
    </xf>
    <xf numFmtId="165" fontId="184" fillId="0" borderId="0" xfId="0" quotePrefix="false" applyFont="true" applyNumberFormat="true">
      <alignment horizontal="center" vertical="center"/>
    </xf>
    <xf numFmtId="164" fontId="185" fillId="0" borderId="0" xfId="0" quotePrefix="false" applyFont="true" applyNumberFormat="true">
      <alignment horizontal="center" vertical="center"/>
    </xf>
    <xf numFmtId="164" fontId="186" fillId="0" borderId="0" xfId="0" quotePrefix="false" applyFont="true" applyNumberFormat="true">
      <alignment horizontal="center" vertical="center" wrapText="true"/>
    </xf>
    <xf numFmtId="4" fontId="187" fillId="0" borderId="0" xfId="0" quotePrefix="false" applyFont="true" applyNumberFormat="true">
      <alignment horizontal="center" vertical="center"/>
    </xf>
    <xf numFmtId="164" fontId="188" fillId="0" borderId="0" xfId="0" quotePrefix="false" applyFont="true" applyNumberFormat="true">
      <alignment horizontal="center" vertical="center"/>
    </xf>
    <xf numFmtId="0" fontId="189" fillId="0" borderId="0" xfId="0" quotePrefix="false" applyFont="true">
      <alignment horizontal="center" vertical="center" wrapText="true"/>
    </xf>
    <xf numFmtId="4" fontId="190" fillId="0" borderId="0" xfId="0" quotePrefix="false" applyFont="true" applyNumberFormat="true">
      <alignment horizontal="center" vertical="center"/>
    </xf>
    <xf numFmtId="164" fontId="191" fillId="0" borderId="0" xfId="0" quotePrefix="false" applyFont="true" applyNumberFormat="true">
      <alignment horizontal="center" vertical="center"/>
    </xf>
    <xf numFmtId="164" fontId="192" fillId="0" borderId="0" xfId="0" quotePrefix="false" applyFont="true" applyNumberFormat="true">
      <alignment horizontal="center" vertical="center"/>
    </xf>
    <xf numFmtId="165" fontId="193" fillId="0" borderId="0" xfId="0" quotePrefix="false" applyFont="true" applyNumberFormat="true">
      <alignment horizontal="center" vertical="center"/>
    </xf>
    <xf numFmtId="164" fontId="194" fillId="0" borderId="0" xfId="0" quotePrefix="false" applyFont="true" applyNumberFormat="true">
      <alignment horizontal="center" vertical="center"/>
    </xf>
    <xf numFmtId="164" fontId="195" fillId="0" borderId="0" xfId="0" quotePrefix="false" applyFont="true" applyNumberFormat="true">
      <alignment horizontal="center" vertical="center" wrapText="true"/>
    </xf>
    <xf numFmtId="4" fontId="196" fillId="0" borderId="0" xfId="0" quotePrefix="false" applyFont="true" applyNumberFormat="true">
      <alignment horizontal="center" vertical="center"/>
    </xf>
    <xf numFmtId="164" fontId="197" fillId="0" borderId="0" xfId="0" quotePrefix="false" applyFont="true" applyNumberFormat="true">
      <alignment horizontal="center" vertical="center"/>
    </xf>
    <xf numFmtId="0" fontId="198" fillId="0" borderId="0" xfId="0" quotePrefix="false" applyFont="true">
      <alignment horizontal="center" vertical="center" wrapText="true"/>
    </xf>
    <xf numFmtId="4" fontId="199" fillId="0" borderId="0" xfId="0" quotePrefix="false" applyFont="true" applyNumberFormat="true">
      <alignment horizontal="center" vertical="center"/>
    </xf>
    <xf numFmtId="164" fontId="200" fillId="0" borderId="0" xfId="0" quotePrefix="false" applyFont="true" applyNumberFormat="true">
      <alignment horizontal="center" vertical="center"/>
    </xf>
    <xf numFmtId="164" fontId="201" fillId="0" borderId="0" xfId="0" quotePrefix="false" applyFont="true" applyNumberFormat="true">
      <alignment horizontal="center" vertical="center"/>
    </xf>
    <xf numFmtId="165" fontId="202" fillId="0" borderId="0" xfId="0" quotePrefix="false" applyFont="true" applyNumberFormat="true">
      <alignment horizontal="center" vertical="center"/>
    </xf>
    <xf numFmtId="164" fontId="203" fillId="0" borderId="0" xfId="0" quotePrefix="false" applyFont="true" applyNumberFormat="true">
      <alignment horizontal="center" vertical="center"/>
    </xf>
    <xf numFmtId="164" fontId="204" fillId="0" borderId="0" xfId="0" quotePrefix="false" applyFont="true" applyNumberFormat="true">
      <alignment horizontal="center" vertical="center" wrapText="true"/>
    </xf>
    <xf numFmtId="4" fontId="205" fillId="0" borderId="0" xfId="0" quotePrefix="false" applyFont="true" applyNumberFormat="true">
      <alignment horizontal="center" vertical="center"/>
    </xf>
    <xf numFmtId="164" fontId="206" fillId="0" borderId="0" xfId="0" quotePrefix="false" applyFont="true" applyNumberFormat="true">
      <alignment horizontal="center" vertical="center"/>
    </xf>
    <xf numFmtId="0" fontId="207" fillId="0" borderId="0" xfId="0" quotePrefix="false" applyFont="true">
      <alignment horizontal="center" vertical="center" wrapText="true"/>
    </xf>
    <xf numFmtId="4" fontId="208" fillId="0" borderId="0" xfId="0" quotePrefix="false" applyFont="true" applyNumberFormat="true">
      <alignment horizontal="center" vertical="center"/>
    </xf>
    <xf numFmtId="164" fontId="209" fillId="0" borderId="0" xfId="0" quotePrefix="false" applyFont="true" applyNumberFormat="true">
      <alignment horizontal="center" vertical="center"/>
    </xf>
    <xf numFmtId="164" fontId="210" fillId="0" borderId="0" xfId="0" quotePrefix="false" applyFont="true" applyNumberFormat="true">
      <alignment horizontal="center" vertical="center"/>
    </xf>
    <xf numFmtId="165" fontId="211" fillId="0" borderId="0" xfId="0" quotePrefix="false" applyFont="true" applyNumberFormat="true">
      <alignment horizontal="center" vertical="center"/>
    </xf>
    <xf numFmtId="164" fontId="212" fillId="0" borderId="0" xfId="0" quotePrefix="false" applyFont="true" applyNumberFormat="true">
      <alignment horizontal="center" vertical="center"/>
    </xf>
    <xf numFmtId="164" fontId="213" fillId="0" borderId="0" xfId="0" quotePrefix="false" applyFont="true" applyNumberFormat="true">
      <alignment horizontal="center" vertical="center" wrapText="true"/>
    </xf>
    <xf numFmtId="4" fontId="214" fillId="0" borderId="0" xfId="0" quotePrefix="false" applyFont="true" applyNumberFormat="true">
      <alignment horizontal="center" vertical="center"/>
    </xf>
    <xf numFmtId="164" fontId="215" fillId="0" borderId="0" xfId="0" quotePrefix="false" applyFont="true" applyNumberFormat="true">
      <alignment horizontal="center" vertical="center"/>
    </xf>
    <xf numFmtId="0" fontId="216" fillId="0" borderId="0" xfId="0" quotePrefix="false" applyFont="true">
      <alignment horizontal="center" vertical="center" wrapText="true"/>
    </xf>
    <xf numFmtId="4" fontId="217" fillId="0" borderId="0" xfId="0" quotePrefix="false" applyFont="true" applyNumberFormat="true">
      <alignment horizontal="center" vertical="center"/>
    </xf>
    <xf numFmtId="164" fontId="218" fillId="0" borderId="0" xfId="0" quotePrefix="false" applyFont="true" applyNumberFormat="true">
      <alignment horizontal="center" vertical="center"/>
    </xf>
    <xf numFmtId="164" fontId="219" fillId="0" borderId="0" xfId="0" quotePrefix="false" applyFont="true" applyNumberFormat="true">
      <alignment horizontal="center" vertical="center"/>
    </xf>
    <xf numFmtId="165" fontId="220" fillId="0" borderId="0" xfId="0" quotePrefix="false" applyFont="true" applyNumberFormat="true">
      <alignment horizontal="center" vertical="center"/>
    </xf>
    <xf numFmtId="164" fontId="221" fillId="0" borderId="0" xfId="0" quotePrefix="false" applyFont="true" applyNumberFormat="true">
      <alignment horizontal="center" vertical="center"/>
    </xf>
    <xf numFmtId="164" fontId="222" fillId="0" borderId="0" xfId="0" quotePrefix="false" applyFont="true" applyNumberFormat="true">
      <alignment horizontal="center" vertical="center" wrapText="true"/>
    </xf>
    <xf numFmtId="4" fontId="223" fillId="0" borderId="0" xfId="0" quotePrefix="false" applyFont="true" applyNumberFormat="true">
      <alignment horizontal="center" vertical="center"/>
    </xf>
    <xf numFmtId="164" fontId="224" fillId="0" borderId="0" xfId="0" quotePrefix="false" applyFont="true" applyNumberFormat="true">
      <alignment horizontal="center" vertical="center"/>
    </xf>
    <xf numFmtId="164" fontId="225" fillId="0" borderId="0" xfId="0" quotePrefix="false" applyFont="true" applyNumberFormat="true">
      <alignment horizontal="center" vertical="center" wrapText="true"/>
    </xf>
    <xf numFmtId="0" fontId="226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226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227" fillId="0" borderId="0" xfId="0" quotePrefix="false" applyFont="true">
      <alignment horizontal="center" vertical="center" wrapText="true"/>
    </xf>
    <xf numFmtId="4" fontId="228" fillId="0" borderId="0" xfId="0" quotePrefix="false" applyFont="true" applyNumberFormat="true">
      <alignment horizontal="center" vertical="center"/>
    </xf>
    <xf numFmtId="164" fontId="229" fillId="0" borderId="0" xfId="0" quotePrefix="false" applyFont="true" applyNumberFormat="true">
      <alignment horizontal="center" vertical="center"/>
    </xf>
    <xf numFmtId="164" fontId="230" fillId="0" borderId="0" xfId="0" quotePrefix="false" applyFont="true" applyNumberFormat="true">
      <alignment horizontal="center" vertical="center"/>
    </xf>
    <xf numFmtId="165" fontId="231" fillId="0" borderId="0" xfId="0" quotePrefix="false" applyFont="true" applyNumberFormat="true">
      <alignment horizontal="center" vertical="center"/>
    </xf>
    <xf numFmtId="164" fontId="232" fillId="0" borderId="0" xfId="0" quotePrefix="false" applyFont="true" applyNumberFormat="true">
      <alignment horizontal="center" vertical="center"/>
    </xf>
    <xf numFmtId="164" fontId="233" fillId="0" borderId="0" xfId="0" quotePrefix="false" applyFont="true" applyNumberFormat="true">
      <alignment horizontal="center" vertical="center" wrapText="true"/>
    </xf>
    <xf numFmtId="4" fontId="234" fillId="0" borderId="0" xfId="0" quotePrefix="false" applyFont="true" applyNumberFormat="true">
      <alignment horizontal="center" vertical="center"/>
    </xf>
    <xf numFmtId="164" fontId="235" fillId="0" borderId="0" xfId="0" quotePrefix="false" applyFont="true" applyNumberFormat="true">
      <alignment horizontal="center" vertical="center"/>
    </xf>
    <xf numFmtId="4" fontId="236" fillId="0" borderId="0" xfId="0" quotePrefix="false" applyFont="true" applyNumberFormat="true">
      <alignment horizontal="center" vertical="center"/>
    </xf>
    <xf numFmtId="164" fontId="237" fillId="0" borderId="0" xfId="0" quotePrefix="false" applyFont="true" applyNumberFormat="true">
      <alignment horizontal="center" vertical="center"/>
    </xf>
    <xf numFmtId="0" fontId="238" fillId="0" borderId="0" xfId="0" quotePrefix="false" applyFont="true">
      <alignment horizontal="center" vertical="center" wrapText="true"/>
    </xf>
    <xf numFmtId="4" fontId="239" fillId="0" borderId="0" xfId="0" quotePrefix="false" applyFont="true" applyNumberFormat="true">
      <alignment horizontal="center" vertical="center"/>
    </xf>
    <xf numFmtId="164" fontId="240" fillId="0" borderId="0" xfId="0" quotePrefix="false" applyFont="true" applyNumberFormat="true">
      <alignment horizontal="center" vertical="center"/>
    </xf>
    <xf numFmtId="164" fontId="241" fillId="0" borderId="0" xfId="0" quotePrefix="false" applyFont="true" applyNumberFormat="true">
      <alignment horizontal="center" vertical="center"/>
    </xf>
    <xf numFmtId="165" fontId="242" fillId="0" borderId="0" xfId="0" quotePrefix="false" applyFont="true" applyNumberFormat="true">
      <alignment horizontal="center" vertical="center"/>
    </xf>
    <xf numFmtId="164" fontId="243" fillId="0" borderId="0" xfId="0" quotePrefix="false" applyFont="true" applyNumberFormat="true">
      <alignment horizontal="center" vertical="center"/>
    </xf>
    <xf numFmtId="164" fontId="244" fillId="0" borderId="0" xfId="0" quotePrefix="false" applyFont="true" applyNumberFormat="true">
      <alignment horizontal="center" vertical="center" wrapText="true"/>
    </xf>
    <xf numFmtId="4" fontId="245" fillId="0" borderId="0" xfId="0" quotePrefix="false" applyFont="true" applyNumberFormat="true">
      <alignment horizontal="center" vertical="center"/>
    </xf>
    <xf numFmtId="164" fontId="246" fillId="0" borderId="0" xfId="0" quotePrefix="false" applyFont="true" applyNumberFormat="true">
      <alignment horizontal="center" vertical="center"/>
    </xf>
    <xf numFmtId="4" fontId="247" fillId="0" borderId="0" xfId="0" quotePrefix="false" applyFont="true" applyNumberFormat="true">
      <alignment horizontal="center" vertical="center"/>
    </xf>
    <xf numFmtId="164" fontId="248" fillId="0" borderId="0" xfId="0" quotePrefix="false" applyFont="true" applyNumberFormat="true">
      <alignment horizontal="center" vertical="center"/>
    </xf>
    <xf numFmtId="4" fontId="249" fillId="0" borderId="0" xfId="0" quotePrefix="false" applyFont="true" applyNumberFormat="true">
      <alignment horizontal="center" vertical="center"/>
    </xf>
    <xf numFmtId="164" fontId="250" fillId="0" borderId="0" xfId="0" quotePrefix="false" applyFont="true" applyNumberFormat="true">
      <alignment horizontal="center" vertical="center"/>
    </xf>
    <xf numFmtId="0" fontId="251" fillId="0" borderId="0" xfId="0" quotePrefix="false" applyFont="true">
      <alignment horizontal="center" vertical="center" wrapText="true"/>
    </xf>
    <xf numFmtId="4" fontId="252" fillId="0" borderId="0" xfId="0" quotePrefix="false" applyFont="true" applyNumberFormat="true">
      <alignment horizontal="center" vertical="center"/>
    </xf>
    <xf numFmtId="164" fontId="253" fillId="0" borderId="0" xfId="0" quotePrefix="false" applyFont="true" applyNumberFormat="true">
      <alignment horizontal="center" vertical="center"/>
    </xf>
    <xf numFmtId="164" fontId="254" fillId="0" borderId="0" xfId="0" quotePrefix="false" applyFont="true" applyNumberFormat="true">
      <alignment horizontal="center" vertical="center"/>
    </xf>
    <xf numFmtId="165" fontId="255" fillId="0" borderId="0" xfId="0" quotePrefix="false" applyFont="true" applyNumberFormat="true">
      <alignment horizontal="center" vertical="center"/>
    </xf>
    <xf numFmtId="164" fontId="256" fillId="0" borderId="0" xfId="0" quotePrefix="false" applyFont="true" applyNumberFormat="true">
      <alignment horizontal="center" vertical="center"/>
    </xf>
    <xf numFmtId="164" fontId="257" fillId="0" borderId="0" xfId="0" quotePrefix="false" applyFont="true" applyNumberFormat="true">
      <alignment horizontal="center" vertical="center" wrapText="true"/>
    </xf>
    <xf numFmtId="4" fontId="258" fillId="0" borderId="0" xfId="0" quotePrefix="false" applyFont="true" applyNumberFormat="true">
      <alignment horizontal="center" vertical="center"/>
    </xf>
    <xf numFmtId="164" fontId="259" fillId="0" borderId="0" xfId="0" quotePrefix="false" applyFont="true" applyNumberFormat="true">
      <alignment horizontal="center" vertical="center"/>
    </xf>
    <xf numFmtId="0" fontId="260" fillId="0" borderId="0" xfId="0" quotePrefix="false" applyFont="true">
      <alignment horizontal="center" vertical="center" wrapText="true"/>
    </xf>
    <xf numFmtId="4" fontId="261" fillId="0" borderId="0" xfId="0" quotePrefix="false" applyFont="true" applyNumberFormat="true">
      <alignment horizontal="center" vertical="center"/>
    </xf>
    <xf numFmtId="164" fontId="262" fillId="0" borderId="0" xfId="0" quotePrefix="false" applyFont="true" applyNumberFormat="true">
      <alignment horizontal="center" vertical="center"/>
    </xf>
    <xf numFmtId="164" fontId="263" fillId="0" borderId="0" xfId="0" quotePrefix="false" applyFont="true" applyNumberFormat="true">
      <alignment horizontal="center" vertical="center"/>
    </xf>
    <xf numFmtId="165" fontId="264" fillId="0" borderId="0" xfId="0" quotePrefix="false" applyFont="true" applyNumberFormat="true">
      <alignment horizontal="center" vertical="center"/>
    </xf>
    <xf numFmtId="164" fontId="265" fillId="0" borderId="0" xfId="0" quotePrefix="false" applyFont="true" applyNumberFormat="true">
      <alignment horizontal="center" vertical="center"/>
    </xf>
    <xf numFmtId="164" fontId="266" fillId="0" borderId="0" xfId="0" quotePrefix="false" applyFont="true" applyNumberFormat="true">
      <alignment horizontal="center" vertical="center" wrapText="true"/>
    </xf>
    <xf numFmtId="4" fontId="267" fillId="0" borderId="0" xfId="0" quotePrefix="false" applyFont="true" applyNumberFormat="true">
      <alignment horizontal="center" vertical="center"/>
    </xf>
    <xf numFmtId="164" fontId="268" fillId="0" borderId="0" xfId="0" quotePrefix="false" applyFont="true" applyNumberFormat="true">
      <alignment horizontal="center" vertical="center"/>
    </xf>
    <xf numFmtId="0" fontId="269" fillId="0" borderId="0" xfId="0" quotePrefix="false" applyFont="true">
      <alignment horizontal="center" vertical="center" wrapText="true"/>
    </xf>
    <xf numFmtId="4" fontId="270" fillId="0" borderId="0" xfId="0" quotePrefix="false" applyFont="true" applyNumberFormat="true">
      <alignment horizontal="center" vertical="center"/>
    </xf>
    <xf numFmtId="164" fontId="271" fillId="0" borderId="0" xfId="0" quotePrefix="false" applyFont="true" applyNumberFormat="true">
      <alignment horizontal="center" vertical="center"/>
    </xf>
    <xf numFmtId="164" fontId="272" fillId="0" borderId="0" xfId="0" quotePrefix="false" applyFont="true" applyNumberFormat="true">
      <alignment horizontal="center" vertical="center"/>
    </xf>
    <xf numFmtId="165" fontId="273" fillId="0" borderId="0" xfId="0" quotePrefix="false" applyFont="true" applyNumberFormat="true">
      <alignment horizontal="center" vertical="center"/>
    </xf>
    <xf numFmtId="164" fontId="274" fillId="0" borderId="0" xfId="0" quotePrefix="false" applyFont="true" applyNumberFormat="true">
      <alignment horizontal="center" vertical="center"/>
    </xf>
    <xf numFmtId="164" fontId="275" fillId="0" borderId="0" xfId="0" quotePrefix="false" applyFont="true" applyNumberFormat="true">
      <alignment horizontal="center" vertical="center" wrapText="true"/>
    </xf>
    <xf numFmtId="4" fontId="276" fillId="0" borderId="0" xfId="0" quotePrefix="false" applyFont="true" applyNumberFormat="true">
      <alignment horizontal="center" vertical="center"/>
    </xf>
    <xf numFmtId="164" fontId="277" fillId="0" borderId="0" xfId="0" quotePrefix="false" applyFont="true" applyNumberFormat="true">
      <alignment horizontal="center" vertical="center"/>
    </xf>
    <xf numFmtId="164" fontId="278" fillId="0" borderId="0" xfId="0" quotePrefix="false" applyFont="true" applyNumberFormat="true">
      <alignment horizontal="center" vertical="center" wrapText="true"/>
    </xf>
    <xf numFmtId="0" fontId="279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279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280" fillId="0" borderId="0" xfId="0" quotePrefix="false" applyFont="true">
      <alignment horizontal="center" vertical="center" wrapText="true"/>
    </xf>
    <xf numFmtId="4" fontId="281" fillId="0" borderId="0" xfId="0" quotePrefix="false" applyFont="true" applyNumberFormat="true">
      <alignment horizontal="center" vertical="center"/>
    </xf>
    <xf numFmtId="164" fontId="282" fillId="0" borderId="0" xfId="0" quotePrefix="false" applyFont="true" applyNumberFormat="true">
      <alignment horizontal="center" vertical="center"/>
    </xf>
    <xf numFmtId="164" fontId="283" fillId="0" borderId="0" xfId="0" quotePrefix="false" applyFont="true" applyNumberFormat="true">
      <alignment horizontal="center" vertical="center"/>
    </xf>
    <xf numFmtId="165" fontId="284" fillId="0" borderId="0" xfId="0" quotePrefix="false" applyFont="true" applyNumberFormat="true">
      <alignment horizontal="center" vertical="center"/>
    </xf>
    <xf numFmtId="164" fontId="285" fillId="0" borderId="0" xfId="0" quotePrefix="false" applyFont="true" applyNumberFormat="true">
      <alignment horizontal="center" vertical="center"/>
    </xf>
    <xf numFmtId="164" fontId="286" fillId="0" borderId="0" xfId="0" quotePrefix="false" applyFont="true" applyNumberFormat="true">
      <alignment horizontal="center" vertical="center" wrapText="true"/>
    </xf>
    <xf numFmtId="4" fontId="287" fillId="0" borderId="0" xfId="0" quotePrefix="false" applyFont="true" applyNumberFormat="true">
      <alignment horizontal="center" vertical="center"/>
    </xf>
    <xf numFmtId="164" fontId="288" fillId="0" borderId="0" xfId="0" quotePrefix="false" applyFont="true" applyNumberFormat="true">
      <alignment horizontal="center" vertical="center"/>
    </xf>
    <xf numFmtId="4" fontId="289" fillId="0" borderId="0" xfId="0" quotePrefix="false" applyFont="true" applyNumberFormat="true">
      <alignment horizontal="center" vertical="center"/>
    </xf>
    <xf numFmtId="164" fontId="290" fillId="0" borderId="0" xfId="0" quotePrefix="false" applyFont="true" applyNumberFormat="true">
      <alignment horizontal="center" vertical="center"/>
    </xf>
    <xf numFmtId="4" fontId="291" fillId="0" borderId="0" xfId="0" quotePrefix="false" applyFont="true" applyNumberFormat="true">
      <alignment horizontal="center" vertical="center"/>
    </xf>
    <xf numFmtId="164" fontId="292" fillId="0" borderId="0" xfId="0" quotePrefix="false" applyFont="true" applyNumberFormat="true">
      <alignment horizontal="center" vertical="center"/>
    </xf>
    <xf numFmtId="0" fontId="293" fillId="0" borderId="0" xfId="0" quotePrefix="false" applyFont="true">
      <alignment horizontal="center" vertical="center" wrapText="true"/>
    </xf>
    <xf numFmtId="4" fontId="294" fillId="0" borderId="0" xfId="0" quotePrefix="false" applyFont="true" applyNumberFormat="true">
      <alignment horizontal="center" vertical="center"/>
    </xf>
    <xf numFmtId="164" fontId="295" fillId="0" borderId="0" xfId="0" quotePrefix="false" applyFont="true" applyNumberFormat="true">
      <alignment horizontal="center" vertical="center"/>
    </xf>
    <xf numFmtId="164" fontId="296" fillId="0" borderId="0" xfId="0" quotePrefix="false" applyFont="true" applyNumberFormat="true">
      <alignment horizontal="center" vertical="center"/>
    </xf>
    <xf numFmtId="165" fontId="297" fillId="0" borderId="0" xfId="0" quotePrefix="false" applyFont="true" applyNumberFormat="true">
      <alignment horizontal="center" vertical="center"/>
    </xf>
    <xf numFmtId="164" fontId="298" fillId="0" borderId="0" xfId="0" quotePrefix="false" applyFont="true" applyNumberFormat="true">
      <alignment horizontal="center" vertical="center"/>
    </xf>
    <xf numFmtId="164" fontId="299" fillId="0" borderId="0" xfId="0" quotePrefix="false" applyFont="true" applyNumberFormat="true">
      <alignment horizontal="center" vertical="center" wrapText="true"/>
    </xf>
    <xf numFmtId="4" fontId="300" fillId="0" borderId="0" xfId="0" quotePrefix="false" applyFont="true" applyNumberFormat="true">
      <alignment horizontal="center" vertical="center"/>
    </xf>
    <xf numFmtId="164" fontId="301" fillId="0" borderId="0" xfId="0" quotePrefix="false" applyFont="true" applyNumberFormat="true">
      <alignment horizontal="center" vertical="center"/>
    </xf>
    <xf numFmtId="4" fontId="302" fillId="0" borderId="0" xfId="0" quotePrefix="false" applyFont="true" applyNumberFormat="true">
      <alignment horizontal="center" vertical="center"/>
    </xf>
    <xf numFmtId="164" fontId="303" fillId="0" borderId="0" xfId="0" quotePrefix="false" applyFont="true" applyNumberFormat="true">
      <alignment horizontal="center" vertical="center"/>
    </xf>
    <xf numFmtId="4" fontId="304" fillId="0" borderId="0" xfId="0" quotePrefix="false" applyFont="true" applyNumberFormat="true">
      <alignment horizontal="center" vertical="center"/>
    </xf>
    <xf numFmtId="164" fontId="305" fillId="0" borderId="0" xfId="0" quotePrefix="false" applyFont="true" applyNumberFormat="true">
      <alignment horizontal="center" vertical="center"/>
    </xf>
    <xf numFmtId="0" fontId="306" fillId="0" borderId="0" xfId="0" quotePrefix="false" applyFont="true">
      <alignment horizontal="center" vertical="center" wrapText="true"/>
    </xf>
    <xf numFmtId="4" fontId="307" fillId="0" borderId="0" xfId="0" quotePrefix="false" applyFont="true" applyNumberFormat="true">
      <alignment horizontal="center" vertical="center"/>
    </xf>
    <xf numFmtId="164" fontId="308" fillId="0" borderId="0" xfId="0" quotePrefix="false" applyFont="true" applyNumberFormat="true">
      <alignment horizontal="center" vertical="center"/>
    </xf>
    <xf numFmtId="164" fontId="309" fillId="0" borderId="0" xfId="0" quotePrefix="false" applyFont="true" applyNumberFormat="true">
      <alignment horizontal="center" vertical="center"/>
    </xf>
    <xf numFmtId="165" fontId="310" fillId="0" borderId="0" xfId="0" quotePrefix="false" applyFont="true" applyNumberFormat="true">
      <alignment horizontal="center" vertical="center"/>
    </xf>
    <xf numFmtId="164" fontId="311" fillId="0" borderId="0" xfId="0" quotePrefix="false" applyFont="true" applyNumberFormat="true">
      <alignment horizontal="center" vertical="center"/>
    </xf>
    <xf numFmtId="164" fontId="312" fillId="0" borderId="0" xfId="0" quotePrefix="false" applyFont="true" applyNumberFormat="true">
      <alignment horizontal="center" vertical="center" wrapText="true"/>
    </xf>
    <xf numFmtId="4" fontId="313" fillId="0" borderId="0" xfId="0" quotePrefix="false" applyFont="true" applyNumberFormat="true">
      <alignment horizontal="center" vertical="center"/>
    </xf>
    <xf numFmtId="164" fontId="314" fillId="0" borderId="0" xfId="0" quotePrefix="false" applyFont="true" applyNumberFormat="true">
      <alignment horizontal="center" vertical="center"/>
    </xf>
    <xf numFmtId="4" fontId="315" fillId="0" borderId="0" xfId="0" quotePrefix="false" applyFont="true" applyNumberFormat="true">
      <alignment horizontal="center" vertical="center"/>
    </xf>
    <xf numFmtId="164" fontId="316" fillId="0" borderId="0" xfId="0" quotePrefix="false" applyFont="true" applyNumberFormat="true">
      <alignment horizontal="center" vertical="center"/>
    </xf>
    <xf numFmtId="4" fontId="317" fillId="0" borderId="0" xfId="0" quotePrefix="false" applyFont="true" applyNumberFormat="true">
      <alignment horizontal="center" vertical="center"/>
    </xf>
    <xf numFmtId="164" fontId="318" fillId="0" borderId="0" xfId="0" quotePrefix="false" applyFont="true" applyNumberFormat="true">
      <alignment horizontal="center" vertical="center"/>
    </xf>
    <xf numFmtId="0" fontId="319" fillId="0" borderId="0" xfId="0" quotePrefix="false" applyFont="true">
      <alignment horizontal="center" vertical="center" wrapText="true"/>
    </xf>
    <xf numFmtId="4" fontId="320" fillId="0" borderId="0" xfId="0" quotePrefix="false" applyFont="true" applyNumberFormat="true">
      <alignment horizontal="center" vertical="center"/>
    </xf>
    <xf numFmtId="164" fontId="321" fillId="0" borderId="0" xfId="0" quotePrefix="false" applyFont="true" applyNumberFormat="true">
      <alignment horizontal="center" vertical="center"/>
    </xf>
    <xf numFmtId="164" fontId="322" fillId="0" borderId="0" xfId="0" quotePrefix="false" applyFont="true" applyNumberFormat="true">
      <alignment horizontal="center" vertical="center"/>
    </xf>
    <xf numFmtId="165" fontId="323" fillId="0" borderId="0" xfId="0" quotePrefix="false" applyFont="true" applyNumberFormat="true">
      <alignment horizontal="center" vertical="center"/>
    </xf>
    <xf numFmtId="164" fontId="324" fillId="0" borderId="0" xfId="0" quotePrefix="false" applyFont="true" applyNumberFormat="true">
      <alignment horizontal="center" vertical="center"/>
    </xf>
    <xf numFmtId="164" fontId="325" fillId="0" borderId="0" xfId="0" quotePrefix="false" applyFont="true" applyNumberFormat="true">
      <alignment horizontal="center" vertical="center" wrapText="true"/>
    </xf>
    <xf numFmtId="4" fontId="326" fillId="0" borderId="0" xfId="0" quotePrefix="false" applyFont="true" applyNumberFormat="true">
      <alignment horizontal="center" vertical="center"/>
    </xf>
    <xf numFmtId="164" fontId="327" fillId="0" borderId="0" xfId="0" quotePrefix="false" applyFont="true" applyNumberFormat="true">
      <alignment horizontal="center" vertical="center"/>
    </xf>
    <xf numFmtId="0" fontId="328" fillId="0" borderId="0" xfId="0" quotePrefix="false" applyFont="true">
      <alignment horizontal="center" vertical="center" wrapText="true"/>
    </xf>
    <xf numFmtId="4" fontId="329" fillId="0" borderId="0" xfId="0" quotePrefix="false" applyFont="true" applyNumberFormat="true">
      <alignment horizontal="center" vertical="center"/>
    </xf>
    <xf numFmtId="164" fontId="330" fillId="0" borderId="0" xfId="0" quotePrefix="false" applyFont="true" applyNumberFormat="true">
      <alignment horizontal="center" vertical="center"/>
    </xf>
    <xf numFmtId="164" fontId="331" fillId="0" borderId="0" xfId="0" quotePrefix="false" applyFont="true" applyNumberFormat="true">
      <alignment horizontal="center" vertical="center"/>
    </xf>
    <xf numFmtId="165" fontId="332" fillId="0" borderId="0" xfId="0" quotePrefix="false" applyFont="true" applyNumberFormat="true">
      <alignment horizontal="center" vertical="center"/>
    </xf>
    <xf numFmtId="164" fontId="333" fillId="0" borderId="0" xfId="0" quotePrefix="false" applyFont="true" applyNumberFormat="true">
      <alignment horizontal="center" vertical="center"/>
    </xf>
    <xf numFmtId="164" fontId="334" fillId="0" borderId="0" xfId="0" quotePrefix="false" applyFont="true" applyNumberFormat="true">
      <alignment horizontal="center" vertical="center" wrapText="true"/>
    </xf>
    <xf numFmtId="4" fontId="335" fillId="0" borderId="0" xfId="0" quotePrefix="false" applyFont="true" applyNumberFormat="true">
      <alignment horizontal="center" vertical="center"/>
    </xf>
    <xf numFmtId="164" fontId="336" fillId="0" borderId="0" xfId="0" quotePrefix="false" applyFont="true" applyNumberFormat="true">
      <alignment horizontal="center" vertical="center"/>
    </xf>
    <xf numFmtId="164" fontId="337" fillId="0" borderId="0" xfId="0" quotePrefix="false" applyFont="true" applyNumberFormat="true">
      <alignment horizontal="center" vertical="center"/>
    </xf>
    <xf numFmtId="0" fontId="338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338" fillId="6" borderId="4" xfId="0" applyBorder="true" applyNumberFormat="true" applyFill="true" applyFont="true">
      <alignment horizontal="center" vertical="center" indent="0" textRotation="0" wrapText="false"/>
      <protection hidden="false" locked="true"/>
    </xf>
    <xf numFmtId="164" fontId="339" fillId="0" borderId="0" xfId="0" quotePrefix="false" applyFont="true" applyNumberFormat="true">
      <alignment horizontal="center" vertical="center"/>
    </xf>
    <xf numFmtId="0" fontId="340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340" fillId="6" borderId="4" xfId="0" applyBorder="true" applyNumberFormat="true" applyFill="true" applyFont="true">
      <alignment horizontal="center" vertical="center" indent="0" textRotation="0" wrapText="false"/>
      <protection hidden="false" locked="true"/>
    </xf>
    <xf numFmtId="0" fontId="341" fillId="3" borderId="0" xfId="0" applyFill="true" applyFont="true" quotePrefix="false">
      <alignment horizontal="center"/>
    </xf>
    <xf numFmtId="0" fontId="342" fillId="0" borderId="0" xfId="0" quotePrefix="false" applyFont="true">
      <alignment horizontal="center" vertical="center"/>
    </xf>
    <xf numFmtId="0" fontId="343" fillId="0" borderId="0" xfId="0" quotePrefix="false" applyFont="true">
      <alignment horizontal="center" vertical="center" wrapText="true"/>
    </xf>
    <xf numFmtId="0" fontId="344" fillId="0" borderId="0" xfId="0" quotePrefix="false" applyFont="true">
      <alignment horizontal="center" vertical="center" wrapText="true"/>
    </xf>
    <xf numFmtId="0" fontId="345" fillId="0" borderId="0" xfId="0" quotePrefix="false" applyFont="true">
      <alignment horizontal="center" vertical="center" wrapText="true"/>
    </xf>
    <xf numFmtId="0" fontId="346" fillId="0" borderId="0" xfId="0" quotePrefix="false" applyFont="true">
      <alignment horizontal="center" vertical="center" wrapText="true"/>
    </xf>
    <xf numFmtId="0" fontId="347" fillId="0" borderId="0" xfId="0" quotePrefix="false" applyFont="true">
      <alignment horizontal="center" vertical="center" wrapText="true"/>
    </xf>
    <xf numFmtId="0" fontId="348" fillId="0" borderId="0" xfId="0" quotePrefix="false" applyFont="true">
      <alignment horizontal="center" vertical="center" wrapText="true"/>
    </xf>
    <xf numFmtId="0" fontId="349" fillId="0" borderId="0" xfId="0" quotePrefix="false" applyFont="true">
      <alignment horizontal="center"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65"/>
  <sheetViews>
    <sheetView workbookViewId="0" tabSelected="true"/>
  </sheetViews>
  <sheetFormatPr defaultRowHeight="15.0"/>
  <cols>
    <col min="1" max="1" width="15.0" customWidth="true"/>
    <col min="2" max="2" width="25.0" customWidth="true"/>
    <col min="3" max="3" width="12.0" customWidth="true"/>
    <col min="4" max="4" width="12.0" customWidth="true"/>
    <col min="5" max="5" width="70.0" customWidth="true"/>
    <col min="6" max="6" width="20.0" customWidth="true"/>
    <col min="7" max="7" width="10.0" customWidth="true"/>
    <col min="8" max="8" width="25.0" customWidth="true"/>
    <col min="9" max="9" width="15.0" customWidth="true"/>
    <col min="10" max="10" width="13.0" customWidth="true"/>
    <col min="11" max="11" width="35.0" customWidth="true"/>
    <col min="12" max="12" width="35.0" customWidth="true"/>
    <col min="13" max="13" width="20.0" customWidth="true"/>
    <col min="14" max="14" width="15.0" customWidth="true"/>
    <col min="15" max="15" width="50.0" customWidth="true"/>
    <col min="16" max="16" width="20.0" customWidth="true"/>
    <col min="17" max="17" width="50.0" customWidth="true"/>
    <col min="18" max="18" width="15.0" customWidth="true"/>
    <col min="19" max="19" width="15.0" customWidth="true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45.0" customHeight="true">
      <c r="A2" s="4" t="s">
        <v>19</v>
      </c>
      <c r="B2" s="4" t="s">
        <v>20</v>
      </c>
      <c r="C2" s="4" t="s">
        <v>21</v>
      </c>
      <c r="D2" s="4" t="s">
        <v>21</v>
      </c>
      <c r="E2" s="4" t="s">
        <v>22</v>
      </c>
      <c r="F2" s="4" t="s">
        <v>21</v>
      </c>
      <c r="G2" s="4" t="s">
        <v>21</v>
      </c>
      <c r="H2" s="4" t="s">
        <v>21</v>
      </c>
      <c r="I2" s="4" t="s">
        <v>21</v>
      </c>
      <c r="J2" s="4" t="s">
        <v>21</v>
      </c>
      <c r="K2" s="4" t="s">
        <v>21</v>
      </c>
      <c r="L2" s="5" t="n">
        <f>ROUND(L3,2)+ROUND(L5,2)</f>
        <v>6708.45</v>
      </c>
      <c r="M2" s="4" t="s">
        <v>21</v>
      </c>
      <c r="N2" s="4" t="s">
        <v>21</v>
      </c>
      <c r="O2" s="4" t="s">
        <v>21</v>
      </c>
      <c r="P2" s="4" t="s">
        <v>21</v>
      </c>
      <c r="Q2" s="4" t="s">
        <v>21</v>
      </c>
      <c r="R2" s="4" t="s">
        <v>21</v>
      </c>
      <c r="S2" s="4" t="s">
        <v>21</v>
      </c>
    </row>
    <row r="3" ht="45.0" customHeight="true">
      <c r="A3" s="6" t="s">
        <v>23</v>
      </c>
      <c r="B3" s="6" t="s">
        <v>24</v>
      </c>
      <c r="C3" s="6" t="s">
        <v>25</v>
      </c>
      <c r="D3" s="6" t="s">
        <v>26</v>
      </c>
      <c r="E3" s="6" t="s">
        <v>27</v>
      </c>
      <c r="F3" s="7" t="n">
        <f>R3+R4</f>
        <v>9.0</v>
      </c>
      <c r="G3" s="6" t="s">
        <v>28</v>
      </c>
      <c r="H3" s="8" t="n">
        <v>487.31</v>
      </c>
      <c r="I3" s="9" t="n">
        <v>487.31</v>
      </c>
      <c r="J3" s="10" t="n">
        <v>0.23559999999999998</v>
      </c>
      <c r="K3" s="11" t="n">
        <f>ROUND(I3,2)+(ROUND(I3,2)*J3)</f>
        <v>602.120236</v>
      </c>
      <c r="L3" s="12" t="n">
        <f>ROUND(S3,2)+ROUND(S4,2)</f>
        <v>5419.08</v>
      </c>
      <c r="M3" s="6"/>
      <c r="N3" s="6" t="s">
        <v>20</v>
      </c>
      <c r="O3" s="6" t="s">
        <v>22</v>
      </c>
      <c r="P3" s="6" t="s">
        <v>20</v>
      </c>
      <c r="Q3" s="6" t="s">
        <v>29</v>
      </c>
      <c r="R3" s="13" t="n">
        <v>4.5</v>
      </c>
      <c r="S3" s="14" t="n">
        <f>ROUND(K3,2)*R3</f>
        <v>2709.54</v>
      </c>
    </row>
    <row r="4" ht="45.0" customHeight="true">
      <c r="P4" s="6" t="s">
        <v>30</v>
      </c>
      <c r="Q4" s="6" t="s">
        <v>31</v>
      </c>
      <c r="R4" s="15" t="n">
        <v>4.5</v>
      </c>
      <c r="S4" s="16" t="n">
        <f>ROUND(K3,2)*R4</f>
        <v>2709.54</v>
      </c>
    </row>
    <row r="5" ht="45.0" customHeight="true">
      <c r="A5" s="17" t="s">
        <v>23</v>
      </c>
      <c r="B5" s="17" t="s">
        <v>32</v>
      </c>
      <c r="C5" s="17" t="s">
        <v>33</v>
      </c>
      <c r="D5" s="17" t="s">
        <v>34</v>
      </c>
      <c r="E5" s="17" t="s">
        <v>35</v>
      </c>
      <c r="F5" s="18" t="n">
        <f>R5+R6+R7</f>
        <v>1653.0500000000002</v>
      </c>
      <c r="G5" s="17" t="s">
        <v>36</v>
      </c>
      <c r="H5" s="19" t="n">
        <v>0.63</v>
      </c>
      <c r="I5" s="20" t="n">
        <v>0.63</v>
      </c>
      <c r="J5" s="21" t="n">
        <v>0.23559999999999998</v>
      </c>
      <c r="K5" s="22" t="n">
        <f>ROUND(I5,2)+(ROUND(I5,2)*J5)</f>
        <v>0.778428</v>
      </c>
      <c r="L5" s="23" t="n">
        <f>ROUND(S5,2)+ROUND(S6,2)+ROUND(S7,2)</f>
        <v>1289.37</v>
      </c>
      <c r="M5" s="17"/>
      <c r="N5" s="17" t="s">
        <v>20</v>
      </c>
      <c r="O5" s="17" t="s">
        <v>22</v>
      </c>
      <c r="P5" s="17" t="s">
        <v>20</v>
      </c>
      <c r="Q5" s="17" t="s">
        <v>29</v>
      </c>
      <c r="R5" s="24" t="n">
        <v>388.9</v>
      </c>
      <c r="S5" s="25" t="n">
        <f>ROUND(K5,2)*R5</f>
        <v>303.342</v>
      </c>
    </row>
    <row r="6" ht="45.0" customHeight="true">
      <c r="P6" s="17" t="s">
        <v>30</v>
      </c>
      <c r="Q6" s="17" t="s">
        <v>31</v>
      </c>
      <c r="R6" s="26" t="n">
        <v>494.57</v>
      </c>
      <c r="S6" s="27" t="n">
        <f>ROUND(K5,2)*R6</f>
        <v>385.76460000000003</v>
      </c>
    </row>
    <row r="7" ht="45.0" customHeight="true">
      <c r="P7" s="17" t="s">
        <v>37</v>
      </c>
      <c r="Q7" s="17" t="s">
        <v>38</v>
      </c>
      <c r="R7" s="28" t="n">
        <v>769.58</v>
      </c>
      <c r="S7" s="29" t="n">
        <f>ROUND(K5,2)*R7</f>
        <v>600.2724000000001</v>
      </c>
    </row>
    <row r="8" ht="45.0" customHeight="true">
      <c r="A8" s="31" t="s">
        <v>19</v>
      </c>
      <c r="B8" s="31" t="s">
        <v>30</v>
      </c>
      <c r="C8" s="31" t="s">
        <v>21</v>
      </c>
      <c r="D8" s="31" t="s">
        <v>21</v>
      </c>
      <c r="E8" s="31" t="s">
        <v>39</v>
      </c>
      <c r="F8" s="31" t="s">
        <v>21</v>
      </c>
      <c r="G8" s="31" t="s">
        <v>21</v>
      </c>
      <c r="H8" s="31" t="s">
        <v>21</v>
      </c>
      <c r="I8" s="31" t="s">
        <v>21</v>
      </c>
      <c r="J8" s="31" t="s">
        <v>21</v>
      </c>
      <c r="K8" s="31" t="s">
        <v>21</v>
      </c>
      <c r="L8" s="32" t="n">
        <f>ROUND(L9,2)</f>
        <v>39943.88</v>
      </c>
      <c r="M8" s="31" t="s">
        <v>21</v>
      </c>
      <c r="N8" s="31" t="s">
        <v>21</v>
      </c>
      <c r="O8" s="31" t="s">
        <v>21</v>
      </c>
      <c r="P8" s="31" t="s">
        <v>21</v>
      </c>
      <c r="Q8" s="31" t="s">
        <v>21</v>
      </c>
      <c r="R8" s="31" t="s">
        <v>21</v>
      </c>
      <c r="S8" s="31" t="s">
        <v>21</v>
      </c>
    </row>
    <row r="9" ht="45.0" customHeight="true">
      <c r="A9" s="33" t="s">
        <v>23</v>
      </c>
      <c r="B9" s="33" t="s">
        <v>40</v>
      </c>
      <c r="C9" s="33" t="s">
        <v>33</v>
      </c>
      <c r="D9" s="33" t="s">
        <v>41</v>
      </c>
      <c r="E9" s="33" t="s">
        <v>39</v>
      </c>
      <c r="F9" s="34" t="n">
        <f>R9+R10+R11</f>
        <v>1.0</v>
      </c>
      <c r="G9" s="33" t="s">
        <v>42</v>
      </c>
      <c r="H9" s="35" t="n">
        <v>32327.52</v>
      </c>
      <c r="I9" s="36" t="n">
        <v>32327.52</v>
      </c>
      <c r="J9" s="37" t="n">
        <v>0.23559999999999998</v>
      </c>
      <c r="K9" s="38" t="n">
        <f>ROUND(I9,2)+(ROUND(I9,2)*J9)</f>
        <v>39943.883712</v>
      </c>
      <c r="L9" s="39" t="n">
        <f>ROUND(S9,2)+ROUND(S10,2)+ROUND(S11,2)</f>
        <v>39943.880000000005</v>
      </c>
      <c r="M9" s="33"/>
      <c r="N9" s="33" t="s">
        <v>30</v>
      </c>
      <c r="O9" s="33" t="s">
        <v>39</v>
      </c>
      <c r="P9" s="33" t="s">
        <v>20</v>
      </c>
      <c r="Q9" s="33" t="s">
        <v>29</v>
      </c>
      <c r="R9" s="40" t="n">
        <v>0.28</v>
      </c>
      <c r="S9" s="41" t="n">
        <f>ROUND(K9,2)*R9</f>
        <v>11184.2864</v>
      </c>
    </row>
    <row r="10" ht="45.0" customHeight="true">
      <c r="P10" s="33" t="s">
        <v>30</v>
      </c>
      <c r="Q10" s="33" t="s">
        <v>31</v>
      </c>
      <c r="R10" s="42" t="n">
        <v>0.32</v>
      </c>
      <c r="S10" s="43" t="n">
        <f>ROUND(K9,2)*R10</f>
        <v>12782.041599999999</v>
      </c>
    </row>
    <row r="11" ht="45.0" customHeight="true">
      <c r="P11" s="33" t="s">
        <v>37</v>
      </c>
      <c r="Q11" s="33" t="s">
        <v>38</v>
      </c>
      <c r="R11" s="44" t="n">
        <v>0.4</v>
      </c>
      <c r="S11" s="45" t="n">
        <f>ROUND(K9,2)*R11</f>
        <v>15977.552</v>
      </c>
    </row>
    <row r="12" ht="45.0" customHeight="true">
      <c r="A12" s="47" t="s">
        <v>19</v>
      </c>
      <c r="B12" s="47" t="s">
        <v>37</v>
      </c>
      <c r="C12" s="47" t="s">
        <v>21</v>
      </c>
      <c r="D12" s="47" t="s">
        <v>21</v>
      </c>
      <c r="E12" s="47" t="s">
        <v>43</v>
      </c>
      <c r="F12" s="47" t="s">
        <v>21</v>
      </c>
      <c r="G12" s="47" t="s">
        <v>21</v>
      </c>
      <c r="H12" s="47" t="s">
        <v>21</v>
      </c>
      <c r="I12" s="47" t="s">
        <v>21</v>
      </c>
      <c r="J12" s="47" t="s">
        <v>21</v>
      </c>
      <c r="K12" s="47" t="s">
        <v>21</v>
      </c>
      <c r="L12" s="48" t="n">
        <f>ROUND(L13,2)+ROUND(L15,2)+ROUND(L17,2)</f>
        <v>303112.57999999996</v>
      </c>
      <c r="M12" s="47" t="s">
        <v>21</v>
      </c>
      <c r="N12" s="47" t="s">
        <v>21</v>
      </c>
      <c r="O12" s="47" t="s">
        <v>21</v>
      </c>
      <c r="P12" s="47" t="s">
        <v>21</v>
      </c>
      <c r="Q12" s="47" t="s">
        <v>21</v>
      </c>
      <c r="R12" s="47" t="s">
        <v>21</v>
      </c>
      <c r="S12" s="47" t="s">
        <v>21</v>
      </c>
    </row>
    <row r="13" ht="45.0" customHeight="true">
      <c r="A13" s="49" t="s">
        <v>23</v>
      </c>
      <c r="B13" s="49" t="s">
        <v>44</v>
      </c>
      <c r="C13" s="49" t="s">
        <v>25</v>
      </c>
      <c r="D13" s="49" t="s">
        <v>45</v>
      </c>
      <c r="E13" s="49" t="s">
        <v>46</v>
      </c>
      <c r="F13" s="50" t="n">
        <f>R13+R14</f>
        <v>6336.15</v>
      </c>
      <c r="G13" s="49" t="s">
        <v>28</v>
      </c>
      <c r="H13" s="51" t="n">
        <v>0.47</v>
      </c>
      <c r="I13" s="52" t="n">
        <v>0.47</v>
      </c>
      <c r="J13" s="53" t="n">
        <v>0.23559999999999998</v>
      </c>
      <c r="K13" s="54" t="n">
        <f>ROUND(I13,2)+(ROUND(I13,2)*J13)</f>
        <v>0.5807319999999999</v>
      </c>
      <c r="L13" s="55" t="n">
        <f>ROUND(S13,2)+ROUND(S14,2)</f>
        <v>3674.96</v>
      </c>
      <c r="M13" s="49"/>
      <c r="N13" s="49" t="s">
        <v>37</v>
      </c>
      <c r="O13" s="49" t="s">
        <v>47</v>
      </c>
      <c r="P13" s="49" t="s">
        <v>20</v>
      </c>
      <c r="Q13" s="49" t="s">
        <v>29</v>
      </c>
      <c r="R13" s="56" t="n">
        <v>3012.28</v>
      </c>
      <c r="S13" s="57" t="n">
        <f>ROUND(K13,2)*R13</f>
        <v>1747.1224</v>
      </c>
    </row>
    <row r="14" ht="45.0" customHeight="true">
      <c r="P14" s="49" t="s">
        <v>30</v>
      </c>
      <c r="Q14" s="49" t="s">
        <v>31</v>
      </c>
      <c r="R14" s="58" t="n">
        <v>3323.87</v>
      </c>
      <c r="S14" s="59" t="n">
        <f>ROUND(K13,2)*R14</f>
        <v>1927.8446</v>
      </c>
    </row>
    <row r="15" ht="45.0" customHeight="true">
      <c r="A15" s="60" t="s">
        <v>23</v>
      </c>
      <c r="B15" s="60" t="s">
        <v>48</v>
      </c>
      <c r="C15" s="60" t="s">
        <v>25</v>
      </c>
      <c r="D15" s="60" t="s">
        <v>49</v>
      </c>
      <c r="E15" s="60" t="s">
        <v>50</v>
      </c>
      <c r="F15" s="61" t="n">
        <f>R15+R16</f>
        <v>950.42</v>
      </c>
      <c r="G15" s="60" t="s">
        <v>51</v>
      </c>
      <c r="H15" s="62" t="n">
        <v>215.24</v>
      </c>
      <c r="I15" s="63" t="n">
        <v>204.88</v>
      </c>
      <c r="J15" s="64" t="n">
        <v>0.23559999999999998</v>
      </c>
      <c r="K15" s="65" t="n">
        <f>ROUND(I15,2)+(ROUND(I15,2)*J15)</f>
        <v>253.14972799999998</v>
      </c>
      <c r="L15" s="66" t="n">
        <f>ROUND(S15,2)+ROUND(S16,2)</f>
        <v>240598.83000000002</v>
      </c>
      <c r="M15" s="60"/>
      <c r="N15" s="60" t="s">
        <v>37</v>
      </c>
      <c r="O15" s="60" t="s">
        <v>47</v>
      </c>
      <c r="P15" s="60" t="s">
        <v>20</v>
      </c>
      <c r="Q15" s="60" t="s">
        <v>29</v>
      </c>
      <c r="R15" s="67" t="n">
        <v>451.84</v>
      </c>
      <c r="S15" s="68" t="n">
        <f>ROUND(K15,2)*R15</f>
        <v>114383.296</v>
      </c>
    </row>
    <row r="16" ht="45.0" customHeight="true">
      <c r="P16" s="60" t="s">
        <v>30</v>
      </c>
      <c r="Q16" s="60" t="s">
        <v>31</v>
      </c>
      <c r="R16" s="69" t="n">
        <v>498.58</v>
      </c>
      <c r="S16" s="70" t="n">
        <f>ROUND(K15,2)*R16</f>
        <v>126215.527</v>
      </c>
    </row>
    <row r="17" ht="45.0" customHeight="true">
      <c r="A17" s="71" t="s">
        <v>23</v>
      </c>
      <c r="B17" s="71" t="s">
        <v>52</v>
      </c>
      <c r="C17" s="71" t="s">
        <v>25</v>
      </c>
      <c r="D17" s="71" t="s">
        <v>53</v>
      </c>
      <c r="E17" s="71" t="s">
        <v>54</v>
      </c>
      <c r="F17" s="72" t="n">
        <f>R17+R18</f>
        <v>25471.34</v>
      </c>
      <c r="G17" s="71" t="s">
        <v>55</v>
      </c>
      <c r="H17" s="73" t="n">
        <v>1.87</v>
      </c>
      <c r="I17" s="74" t="n">
        <v>1.87</v>
      </c>
      <c r="J17" s="75" t="n">
        <v>0.23559999999999998</v>
      </c>
      <c r="K17" s="76" t="n">
        <f>ROUND(I17,2)+(ROUND(I17,2)*J17)</f>
        <v>2.310572</v>
      </c>
      <c r="L17" s="77" t="n">
        <f>ROUND(S17,2)+ROUND(S18,2)</f>
        <v>58838.79</v>
      </c>
      <c r="M17" s="71"/>
      <c r="N17" s="71" t="s">
        <v>37</v>
      </c>
      <c r="O17" s="71" t="s">
        <v>47</v>
      </c>
      <c r="P17" s="71" t="s">
        <v>20</v>
      </c>
      <c r="Q17" s="71" t="s">
        <v>29</v>
      </c>
      <c r="R17" s="78" t="n">
        <v>12109.37</v>
      </c>
      <c r="S17" s="79" t="n">
        <f>ROUND(K17,2)*R17</f>
        <v>27972.6447</v>
      </c>
    </row>
    <row r="18" ht="45.0" customHeight="true">
      <c r="P18" s="71" t="s">
        <v>30</v>
      </c>
      <c r="Q18" s="71" t="s">
        <v>31</v>
      </c>
      <c r="R18" s="80" t="n">
        <v>13361.97</v>
      </c>
      <c r="S18" s="81" t="n">
        <f>ROUND(K17,2)*R18</f>
        <v>30866.1507</v>
      </c>
    </row>
    <row r="19" ht="45.0" customHeight="true">
      <c r="A19" s="83" t="s">
        <v>19</v>
      </c>
      <c r="B19" s="83" t="s">
        <v>56</v>
      </c>
      <c r="C19" s="83" t="s">
        <v>21</v>
      </c>
      <c r="D19" s="83" t="s">
        <v>21</v>
      </c>
      <c r="E19" s="83" t="s">
        <v>57</v>
      </c>
      <c r="F19" s="83" t="s">
        <v>21</v>
      </c>
      <c r="G19" s="83" t="s">
        <v>21</v>
      </c>
      <c r="H19" s="83" t="s">
        <v>21</v>
      </c>
      <c r="I19" s="83" t="s">
        <v>21</v>
      </c>
      <c r="J19" s="83" t="s">
        <v>21</v>
      </c>
      <c r="K19" s="83" t="s">
        <v>21</v>
      </c>
      <c r="L19" s="84" t="n">
        <f>ROUND(L20,2)+ROUND(L22,2)+ROUND(L24,2)+ROUND(L26,2)+ROUND(L28,2)+ROUND(L30,2)+ROUND(L32,2)+ROUND(L34,2)</f>
        <v>602061.2</v>
      </c>
      <c r="M19" s="83" t="s">
        <v>21</v>
      </c>
      <c r="N19" s="83" t="s">
        <v>21</v>
      </c>
      <c r="O19" s="83" t="s">
        <v>21</v>
      </c>
      <c r="P19" s="83" t="s">
        <v>21</v>
      </c>
      <c r="Q19" s="83" t="s">
        <v>21</v>
      </c>
      <c r="R19" s="83" t="s">
        <v>21</v>
      </c>
      <c r="S19" s="83" t="s">
        <v>21</v>
      </c>
    </row>
    <row r="20" ht="45.0" customHeight="true">
      <c r="A20" s="85" t="s">
        <v>23</v>
      </c>
      <c r="B20" s="85" t="s">
        <v>58</v>
      </c>
      <c r="C20" s="85" t="s">
        <v>59</v>
      </c>
      <c r="D20" s="85" t="s">
        <v>60</v>
      </c>
      <c r="E20" s="85" t="s">
        <v>61</v>
      </c>
      <c r="F20" s="86" t="n">
        <f>R20+R21</f>
        <v>6336.15</v>
      </c>
      <c r="G20" s="85" t="s">
        <v>28</v>
      </c>
      <c r="H20" s="87" t="n">
        <v>0.36</v>
      </c>
      <c r="I20" s="88" t="n">
        <v>0.36</v>
      </c>
      <c r="J20" s="89" t="n">
        <v>0.23559999999999998</v>
      </c>
      <c r="K20" s="90" t="n">
        <f>ROUND(I20,2)+(ROUND(I20,2)*J20)</f>
        <v>0.444816</v>
      </c>
      <c r="L20" s="91" t="n">
        <f>ROUND(S20,2)+ROUND(S21,2)</f>
        <v>2787.9</v>
      </c>
      <c r="M20" s="85" t="s">
        <v>62</v>
      </c>
      <c r="N20" s="85" t="s">
        <v>56</v>
      </c>
      <c r="O20" s="85" t="s">
        <v>57</v>
      </c>
      <c r="P20" s="85" t="s">
        <v>20</v>
      </c>
      <c r="Q20" s="85" t="s">
        <v>29</v>
      </c>
      <c r="R20" s="92" t="n">
        <v>3012.28</v>
      </c>
      <c r="S20" s="93" t="n">
        <f>ROUND(K20,2)*R20</f>
        <v>1325.4032000000002</v>
      </c>
    </row>
    <row r="21" ht="45.0" customHeight="true">
      <c r="P21" s="85" t="s">
        <v>30</v>
      </c>
      <c r="Q21" s="85" t="s">
        <v>31</v>
      </c>
      <c r="R21" s="94" t="n">
        <v>3323.87</v>
      </c>
      <c r="S21" s="95" t="n">
        <f>ROUND(K20,2)*R21</f>
        <v>1462.5028</v>
      </c>
    </row>
    <row r="22" ht="45.0" customHeight="true">
      <c r="A22" s="96" t="s">
        <v>23</v>
      </c>
      <c r="B22" s="96" t="s">
        <v>63</v>
      </c>
      <c r="C22" s="96" t="s">
        <v>33</v>
      </c>
      <c r="D22" s="96" t="s">
        <v>64</v>
      </c>
      <c r="E22" s="96" t="s">
        <v>65</v>
      </c>
      <c r="F22" s="97" t="n">
        <f>R22+R23</f>
        <v>6336.15</v>
      </c>
      <c r="G22" s="96" t="s">
        <v>28</v>
      </c>
      <c r="H22" s="98" t="n">
        <v>6.83</v>
      </c>
      <c r="I22" s="99" t="n">
        <v>6.83</v>
      </c>
      <c r="J22" s="100" t="n">
        <v>0.1528</v>
      </c>
      <c r="K22" s="101" t="n">
        <f>ROUND(I22,2)+(ROUND(I22,2)*J22)</f>
        <v>7.8736239999999995</v>
      </c>
      <c r="L22" s="102" t="n">
        <f>ROUND(S22,2)+ROUND(S23,2)</f>
        <v>49865.5</v>
      </c>
      <c r="M22" s="96"/>
      <c r="N22" s="96" t="s">
        <v>56</v>
      </c>
      <c r="O22" s="96" t="s">
        <v>57</v>
      </c>
      <c r="P22" s="96" t="s">
        <v>20</v>
      </c>
      <c r="Q22" s="96" t="s">
        <v>29</v>
      </c>
      <c r="R22" s="103" t="n">
        <v>3012.28</v>
      </c>
      <c r="S22" s="104" t="n">
        <f>ROUND(K22,2)*R22</f>
        <v>23706.643600000003</v>
      </c>
    </row>
    <row r="23" ht="45.0" customHeight="true">
      <c r="P23" s="96" t="s">
        <v>30</v>
      </c>
      <c r="Q23" s="96" t="s">
        <v>31</v>
      </c>
      <c r="R23" s="105" t="n">
        <v>3323.87</v>
      </c>
      <c r="S23" s="106" t="n">
        <f>ROUND(K22,2)*R23</f>
        <v>26158.8569</v>
      </c>
    </row>
    <row r="24" ht="45.0" customHeight="true">
      <c r="A24" s="107" t="s">
        <v>23</v>
      </c>
      <c r="B24" s="107" t="s">
        <v>66</v>
      </c>
      <c r="C24" s="107" t="s">
        <v>33</v>
      </c>
      <c r="D24" s="107" t="s">
        <v>67</v>
      </c>
      <c r="E24" s="107" t="s">
        <v>68</v>
      </c>
      <c r="F24" s="108" t="n">
        <f>R24+R25</f>
        <v>7.6</v>
      </c>
      <c r="G24" s="107" t="s">
        <v>69</v>
      </c>
      <c r="H24" s="109" t="n">
        <v>568.45</v>
      </c>
      <c r="I24" s="110" t="n">
        <v>568.45</v>
      </c>
      <c r="J24" s="111" t="n">
        <v>0.1528</v>
      </c>
      <c r="K24" s="112" t="n">
        <f>ROUND(I24,2)+(ROUND(I24,2)*J24)</f>
        <v>655.30916</v>
      </c>
      <c r="L24" s="113" t="n">
        <f>ROUND(S24,2)+ROUND(S25,2)</f>
        <v>4980.360000000001</v>
      </c>
      <c r="M24" s="107"/>
      <c r="N24" s="107" t="s">
        <v>56</v>
      </c>
      <c r="O24" s="107" t="s">
        <v>57</v>
      </c>
      <c r="P24" s="107" t="s">
        <v>20</v>
      </c>
      <c r="Q24" s="107" t="s">
        <v>29</v>
      </c>
      <c r="R24" s="114" t="n">
        <v>3.61</v>
      </c>
      <c r="S24" s="115" t="n">
        <f>ROUND(K24,2)*R24</f>
        <v>2365.6690999999996</v>
      </c>
    </row>
    <row r="25" ht="45.0" customHeight="true">
      <c r="P25" s="107" t="s">
        <v>30</v>
      </c>
      <c r="Q25" s="107" t="s">
        <v>31</v>
      </c>
      <c r="R25" s="116" t="n">
        <v>3.99</v>
      </c>
      <c r="S25" s="117" t="n">
        <f>ROUND(K24,2)*R25</f>
        <v>2614.6868999999997</v>
      </c>
    </row>
    <row r="26" ht="45.0" customHeight="true">
      <c r="A26" s="118" t="s">
        <v>23</v>
      </c>
      <c r="B26" s="118" t="s">
        <v>70</v>
      </c>
      <c r="C26" s="118" t="s">
        <v>59</v>
      </c>
      <c r="D26" s="118" t="s">
        <v>71</v>
      </c>
      <c r="E26" s="118" t="s">
        <v>72</v>
      </c>
      <c r="F26" s="119" t="n">
        <f>R26+R27</f>
        <v>5542.3099999999995</v>
      </c>
      <c r="G26" s="118" t="s">
        <v>28</v>
      </c>
      <c r="H26" s="120" t="n">
        <v>0.27</v>
      </c>
      <c r="I26" s="121" t="n">
        <v>0.27</v>
      </c>
      <c r="J26" s="122" t="n">
        <v>0.23559999999999998</v>
      </c>
      <c r="K26" s="123" t="n">
        <f>ROUND(I26,2)+(ROUND(I26,2)*J26)</f>
        <v>0.333612</v>
      </c>
      <c r="L26" s="124" t="n">
        <f>ROUND(S26,2)+ROUND(S27,2)</f>
        <v>1828.97</v>
      </c>
      <c r="M26" s="118" t="s">
        <v>62</v>
      </c>
      <c r="N26" s="118" t="s">
        <v>56</v>
      </c>
      <c r="O26" s="118" t="s">
        <v>57</v>
      </c>
      <c r="P26" s="118" t="s">
        <v>20</v>
      </c>
      <c r="Q26" s="118" t="s">
        <v>29</v>
      </c>
      <c r="R26" s="125" t="n">
        <v>2668.84</v>
      </c>
      <c r="S26" s="126" t="n">
        <f>ROUND(K26,2)*R26</f>
        <v>880.7172</v>
      </c>
    </row>
    <row r="27" ht="45.0" customHeight="true">
      <c r="P27" s="118" t="s">
        <v>30</v>
      </c>
      <c r="Q27" s="118" t="s">
        <v>31</v>
      </c>
      <c r="R27" s="127" t="n">
        <v>2873.47</v>
      </c>
      <c r="S27" s="128" t="n">
        <f>ROUND(K26,2)*R27</f>
        <v>948.2451</v>
      </c>
    </row>
    <row r="28" ht="45.0" customHeight="true">
      <c r="A28" s="129" t="s">
        <v>23</v>
      </c>
      <c r="B28" s="129" t="s">
        <v>73</v>
      </c>
      <c r="C28" s="129" t="s">
        <v>33</v>
      </c>
      <c r="D28" s="129" t="s">
        <v>74</v>
      </c>
      <c r="E28" s="129" t="s">
        <v>75</v>
      </c>
      <c r="F28" s="130" t="n">
        <f>R28+R29</f>
        <v>5542.3099999999995</v>
      </c>
      <c r="G28" s="129" t="s">
        <v>28</v>
      </c>
      <c r="H28" s="131" t="n">
        <v>1.49</v>
      </c>
      <c r="I28" s="132" t="n">
        <v>1.49</v>
      </c>
      <c r="J28" s="133" t="n">
        <v>0.1528</v>
      </c>
      <c r="K28" s="134" t="n">
        <f>ROUND(I28,2)+(ROUND(I28,2)*J28)</f>
        <v>1.7176719999999999</v>
      </c>
      <c r="L28" s="135" t="n">
        <f>ROUND(S28,2)+ROUND(S29,2)</f>
        <v>9532.77</v>
      </c>
      <c r="M28" s="129"/>
      <c r="N28" s="129" t="s">
        <v>56</v>
      </c>
      <c r="O28" s="129" t="s">
        <v>57</v>
      </c>
      <c r="P28" s="129" t="s">
        <v>20</v>
      </c>
      <c r="Q28" s="129" t="s">
        <v>29</v>
      </c>
      <c r="R28" s="136" t="n">
        <v>2668.84</v>
      </c>
      <c r="S28" s="137" t="n">
        <f>ROUND(K28,2)*R28</f>
        <v>4590.4048</v>
      </c>
    </row>
    <row r="29" ht="45.0" customHeight="true">
      <c r="P29" s="129" t="s">
        <v>30</v>
      </c>
      <c r="Q29" s="129" t="s">
        <v>31</v>
      </c>
      <c r="R29" s="138" t="n">
        <v>2873.47</v>
      </c>
      <c r="S29" s="139" t="n">
        <f>ROUND(K28,2)*R29</f>
        <v>4942.368399999999</v>
      </c>
    </row>
    <row r="30" ht="45.0" customHeight="true">
      <c r="A30" s="140" t="s">
        <v>23</v>
      </c>
      <c r="B30" s="140" t="s">
        <v>76</v>
      </c>
      <c r="C30" s="140" t="s">
        <v>33</v>
      </c>
      <c r="D30" s="140" t="s">
        <v>77</v>
      </c>
      <c r="E30" s="140" t="s">
        <v>78</v>
      </c>
      <c r="F30" s="141" t="n">
        <f>R30+R31</f>
        <v>2.49</v>
      </c>
      <c r="G30" s="140" t="s">
        <v>69</v>
      </c>
      <c r="H30" s="142" t="n">
        <v>246.05</v>
      </c>
      <c r="I30" s="143" t="n">
        <v>246.05</v>
      </c>
      <c r="J30" s="144" t="n">
        <v>0.1528</v>
      </c>
      <c r="K30" s="145" t="n">
        <f>ROUND(I30,2)+(ROUND(I30,2)*J30)</f>
        <v>283.64644</v>
      </c>
      <c r="L30" s="146" t="n">
        <f>ROUND(S30,2)+ROUND(S31,2)</f>
        <v>706.29</v>
      </c>
      <c r="M30" s="140"/>
      <c r="N30" s="140" t="s">
        <v>56</v>
      </c>
      <c r="O30" s="140" t="s">
        <v>57</v>
      </c>
      <c r="P30" s="140" t="s">
        <v>20</v>
      </c>
      <c r="Q30" s="140" t="s">
        <v>29</v>
      </c>
      <c r="R30" s="147" t="n">
        <v>1.2</v>
      </c>
      <c r="S30" s="148" t="n">
        <f>ROUND(K30,2)*R30</f>
        <v>340.37999999999994</v>
      </c>
    </row>
    <row r="31" ht="45.0" customHeight="true">
      <c r="P31" s="140" t="s">
        <v>30</v>
      </c>
      <c r="Q31" s="140" t="s">
        <v>31</v>
      </c>
      <c r="R31" s="149" t="n">
        <v>1.29</v>
      </c>
      <c r="S31" s="150" t="n">
        <f>ROUND(K30,2)*R31</f>
        <v>365.9085</v>
      </c>
    </row>
    <row r="32" ht="45.0" customHeight="true">
      <c r="A32" s="151" t="s">
        <v>23</v>
      </c>
      <c r="B32" s="151" t="s">
        <v>79</v>
      </c>
      <c r="C32" s="151" t="s">
        <v>25</v>
      </c>
      <c r="D32" s="151" t="s">
        <v>80</v>
      </c>
      <c r="E32" s="151" t="s">
        <v>81</v>
      </c>
      <c r="F32" s="152" t="n">
        <f>R32+R33</f>
        <v>221.69</v>
      </c>
      <c r="G32" s="151" t="s">
        <v>51</v>
      </c>
      <c r="H32" s="153" t="n">
        <v>1898.99</v>
      </c>
      <c r="I32" s="154" t="n">
        <v>1898.99</v>
      </c>
      <c r="J32" s="155" t="n">
        <v>0.23559999999999998</v>
      </c>
      <c r="K32" s="156" t="n">
        <f>ROUND(I32,2)+(ROUND(I32,2)*J32)</f>
        <v>2346.392044</v>
      </c>
      <c r="L32" s="157" t="n">
        <f>ROUND(S32,2)+ROUND(S33,2)</f>
        <v>520171.2</v>
      </c>
      <c r="M32" s="151"/>
      <c r="N32" s="151" t="s">
        <v>56</v>
      </c>
      <c r="O32" s="151" t="s">
        <v>57</v>
      </c>
      <c r="P32" s="151" t="s">
        <v>20</v>
      </c>
      <c r="Q32" s="151" t="s">
        <v>29</v>
      </c>
      <c r="R32" s="158" t="n">
        <v>106.75</v>
      </c>
      <c r="S32" s="159" t="n">
        <f>ROUND(K32,2)*R32</f>
        <v>250477.13249999998</v>
      </c>
    </row>
    <row r="33" ht="45.0" customHeight="true">
      <c r="P33" s="151" t="s">
        <v>30</v>
      </c>
      <c r="Q33" s="151" t="s">
        <v>31</v>
      </c>
      <c r="R33" s="160" t="n">
        <v>114.94</v>
      </c>
      <c r="S33" s="161" t="n">
        <f>ROUND(K32,2)*R33</f>
        <v>269694.06659999996</v>
      </c>
    </row>
    <row r="34" ht="45.0" customHeight="true">
      <c r="A34" s="162" t="s">
        <v>23</v>
      </c>
      <c r="B34" s="162" t="s">
        <v>82</v>
      </c>
      <c r="C34" s="162" t="s">
        <v>25</v>
      </c>
      <c r="D34" s="162" t="s">
        <v>53</v>
      </c>
      <c r="E34" s="162" t="s">
        <v>54</v>
      </c>
      <c r="F34" s="163" t="n">
        <f>R34+R35</f>
        <v>5276.28</v>
      </c>
      <c r="G34" s="162" t="s">
        <v>55</v>
      </c>
      <c r="H34" s="164" t="n">
        <v>1.87</v>
      </c>
      <c r="I34" s="165" t="n">
        <v>1.87</v>
      </c>
      <c r="J34" s="166" t="n">
        <v>0.23559999999999998</v>
      </c>
      <c r="K34" s="167" t="n">
        <f>ROUND(I34,2)+(ROUND(I34,2)*J34)</f>
        <v>2.310572</v>
      </c>
      <c r="L34" s="168" t="n">
        <f>ROUND(S34,2)+ROUND(S35,2)</f>
        <v>12188.21</v>
      </c>
      <c r="M34" s="162"/>
      <c r="N34" s="162" t="s">
        <v>56</v>
      </c>
      <c r="O34" s="162" t="s">
        <v>57</v>
      </c>
      <c r="P34" s="162" t="s">
        <v>20</v>
      </c>
      <c r="Q34" s="162" t="s">
        <v>29</v>
      </c>
      <c r="R34" s="169" t="n">
        <v>2540.74</v>
      </c>
      <c r="S34" s="170" t="n">
        <f>ROUND(K34,2)*R34</f>
        <v>5869.109399999999</v>
      </c>
    </row>
    <row r="35" ht="45.0" customHeight="true">
      <c r="P35" s="162" t="s">
        <v>30</v>
      </c>
      <c r="Q35" s="162" t="s">
        <v>31</v>
      </c>
      <c r="R35" s="171" t="n">
        <v>2735.54</v>
      </c>
      <c r="S35" s="172" t="n">
        <f>ROUND(K34,2)*R35</f>
        <v>6319.0974</v>
      </c>
    </row>
    <row r="36" ht="45.0" customHeight="true">
      <c r="A36" s="174" t="s">
        <v>19</v>
      </c>
      <c r="B36" s="174" t="s">
        <v>83</v>
      </c>
      <c r="C36" s="174" t="s">
        <v>21</v>
      </c>
      <c r="D36" s="174" t="s">
        <v>21</v>
      </c>
      <c r="E36" s="174" t="s">
        <v>84</v>
      </c>
      <c r="F36" s="174" t="s">
        <v>21</v>
      </c>
      <c r="G36" s="174" t="s">
        <v>21</v>
      </c>
      <c r="H36" s="174" t="s">
        <v>21</v>
      </c>
      <c r="I36" s="174" t="s">
        <v>21</v>
      </c>
      <c r="J36" s="174" t="s">
        <v>21</v>
      </c>
      <c r="K36" s="174" t="s">
        <v>21</v>
      </c>
      <c r="L36" s="175" t="n">
        <f>ROUND(L37,2)+ROUND(L38,2)+ROUND(L39,2)+ROUND(L40,2)+ROUND(L41,2)+ROUND(L42,2)</f>
        <v>545865.14</v>
      </c>
      <c r="M36" s="174" t="s">
        <v>21</v>
      </c>
      <c r="N36" s="174" t="s">
        <v>21</v>
      </c>
      <c r="O36" s="174" t="s">
        <v>21</v>
      </c>
      <c r="P36" s="174" t="s">
        <v>21</v>
      </c>
      <c r="Q36" s="174" t="s">
        <v>21</v>
      </c>
      <c r="R36" s="174" t="s">
        <v>21</v>
      </c>
      <c r="S36" s="174" t="s">
        <v>21</v>
      </c>
    </row>
    <row r="37" ht="45.0" customHeight="true">
      <c r="A37" s="176" t="s">
        <v>23</v>
      </c>
      <c r="B37" s="176" t="s">
        <v>85</v>
      </c>
      <c r="C37" s="176" t="s">
        <v>59</v>
      </c>
      <c r="D37" s="176" t="s">
        <v>71</v>
      </c>
      <c r="E37" s="176" t="s">
        <v>72</v>
      </c>
      <c r="F37" s="177" t="n">
        <f>R37</f>
        <v>7849.72</v>
      </c>
      <c r="G37" s="176" t="s">
        <v>28</v>
      </c>
      <c r="H37" s="178" t="n">
        <v>0.27</v>
      </c>
      <c r="I37" s="179" t="n">
        <v>0.27</v>
      </c>
      <c r="J37" s="180" t="n">
        <v>0.23559999999999998</v>
      </c>
      <c r="K37" s="181" t="n">
        <f>ROUND(I37,2)+(ROUND(I37,2)*J37)</f>
        <v>0.333612</v>
      </c>
      <c r="L37" s="182" t="n">
        <f>ROUND(S37,2)</f>
        <v>2590.41</v>
      </c>
      <c r="M37" s="176"/>
      <c r="N37" s="176" t="s">
        <v>83</v>
      </c>
      <c r="O37" s="176" t="s">
        <v>84</v>
      </c>
      <c r="P37" s="176" t="s">
        <v>37</v>
      </c>
      <c r="Q37" s="176" t="s">
        <v>38</v>
      </c>
      <c r="R37" s="183" t="n">
        <v>7849.72</v>
      </c>
      <c r="S37" s="184" t="n">
        <f>ROUND(K37,2)*R37</f>
        <v>2590.4076</v>
      </c>
    </row>
    <row r="38" ht="45.0" customHeight="true">
      <c r="A38" s="185" t="s">
        <v>23</v>
      </c>
      <c r="B38" s="185" t="s">
        <v>86</v>
      </c>
      <c r="C38" s="185" t="s">
        <v>33</v>
      </c>
      <c r="D38" s="185" t="s">
        <v>74</v>
      </c>
      <c r="E38" s="185" t="s">
        <v>75</v>
      </c>
      <c r="F38" s="186" t="n">
        <f>R38</f>
        <v>7849.72</v>
      </c>
      <c r="G38" s="185" t="s">
        <v>28</v>
      </c>
      <c r="H38" s="187" t="n">
        <v>1.49</v>
      </c>
      <c r="I38" s="188" t="n">
        <v>1.49</v>
      </c>
      <c r="J38" s="189" t="n">
        <v>0.1528</v>
      </c>
      <c r="K38" s="190" t="n">
        <f>ROUND(I38,2)+(ROUND(I38,2)*J38)</f>
        <v>1.7176719999999999</v>
      </c>
      <c r="L38" s="191" t="n">
        <f>ROUND(S38,2)</f>
        <v>13501.52</v>
      </c>
      <c r="M38" s="185"/>
      <c r="N38" s="185" t="s">
        <v>83</v>
      </c>
      <c r="O38" s="185" t="s">
        <v>84</v>
      </c>
      <c r="P38" s="185" t="s">
        <v>37</v>
      </c>
      <c r="Q38" s="185" t="s">
        <v>38</v>
      </c>
      <c r="R38" s="192" t="n">
        <v>7849.72</v>
      </c>
      <c r="S38" s="193" t="n">
        <f>ROUND(K38,2)*R38</f>
        <v>13501.5184</v>
      </c>
    </row>
    <row r="39" ht="45.0" customHeight="true">
      <c r="A39" s="194" t="s">
        <v>23</v>
      </c>
      <c r="B39" s="194" t="s">
        <v>87</v>
      </c>
      <c r="C39" s="194" t="s">
        <v>33</v>
      </c>
      <c r="D39" s="194" t="s">
        <v>77</v>
      </c>
      <c r="E39" s="194" t="s">
        <v>78</v>
      </c>
      <c r="F39" s="195" t="n">
        <f>R39</f>
        <v>3.53</v>
      </c>
      <c r="G39" s="194" t="s">
        <v>69</v>
      </c>
      <c r="H39" s="196" t="n">
        <v>246.05</v>
      </c>
      <c r="I39" s="197" t="n">
        <v>246.05</v>
      </c>
      <c r="J39" s="198" t="n">
        <v>0.1528</v>
      </c>
      <c r="K39" s="199" t="n">
        <f>ROUND(I39,2)+(ROUND(I39,2)*J39)</f>
        <v>283.64644</v>
      </c>
      <c r="L39" s="200" t="n">
        <f>ROUND(S39,2)</f>
        <v>1001.28</v>
      </c>
      <c r="M39" s="194"/>
      <c r="N39" s="194" t="s">
        <v>83</v>
      </c>
      <c r="O39" s="194" t="s">
        <v>84</v>
      </c>
      <c r="P39" s="194" t="s">
        <v>37</v>
      </c>
      <c r="Q39" s="194" t="s">
        <v>38</v>
      </c>
      <c r="R39" s="201" t="n">
        <v>3.53</v>
      </c>
      <c r="S39" s="202" t="n">
        <f>ROUND(K39,2)*R39</f>
        <v>1001.2844999999999</v>
      </c>
    </row>
    <row r="40" ht="45.0" customHeight="true">
      <c r="A40" s="203" t="s">
        <v>23</v>
      </c>
      <c r="B40" s="203" t="s">
        <v>88</v>
      </c>
      <c r="C40" s="203" t="s">
        <v>25</v>
      </c>
      <c r="D40" s="203" t="s">
        <v>89</v>
      </c>
      <c r="E40" s="203" t="s">
        <v>90</v>
      </c>
      <c r="F40" s="204" t="n">
        <f>R40</f>
        <v>117.75</v>
      </c>
      <c r="G40" s="203" t="s">
        <v>51</v>
      </c>
      <c r="H40" s="205" t="n">
        <v>1646.4</v>
      </c>
      <c r="I40" s="206" t="n">
        <v>1646.4</v>
      </c>
      <c r="J40" s="207" t="n">
        <v>0.23559999999999998</v>
      </c>
      <c r="K40" s="208" t="n">
        <f>ROUND(I40,2)+(ROUND(I40,2)*J40)</f>
        <v>2034.29184</v>
      </c>
      <c r="L40" s="209" t="n">
        <f>ROUND(S40,2)</f>
        <v>239537.65</v>
      </c>
      <c r="M40" s="203"/>
      <c r="N40" s="203" t="s">
        <v>83</v>
      </c>
      <c r="O40" s="203" t="s">
        <v>84</v>
      </c>
      <c r="P40" s="203" t="s">
        <v>37</v>
      </c>
      <c r="Q40" s="203" t="s">
        <v>38</v>
      </c>
      <c r="R40" s="210" t="n">
        <v>117.75</v>
      </c>
      <c r="S40" s="211" t="n">
        <f>ROUND(K40,2)*R40</f>
        <v>239537.6475</v>
      </c>
    </row>
    <row r="41" ht="45.0" customHeight="true">
      <c r="A41" s="212" t="s">
        <v>23</v>
      </c>
      <c r="B41" s="212" t="s">
        <v>91</v>
      </c>
      <c r="C41" s="212" t="s">
        <v>25</v>
      </c>
      <c r="D41" s="212" t="s">
        <v>80</v>
      </c>
      <c r="E41" s="212" t="s">
        <v>81</v>
      </c>
      <c r="F41" s="213" t="n">
        <f>R41</f>
        <v>117.75</v>
      </c>
      <c r="G41" s="212" t="s">
        <v>51</v>
      </c>
      <c r="H41" s="214" t="n">
        <v>1898.99</v>
      </c>
      <c r="I41" s="215" t="n">
        <v>1898.99</v>
      </c>
      <c r="J41" s="216" t="n">
        <v>0.23559999999999998</v>
      </c>
      <c r="K41" s="217" t="n">
        <f>ROUND(I41,2)+(ROUND(I41,2)*J41)</f>
        <v>2346.392044</v>
      </c>
      <c r="L41" s="218" t="n">
        <f>ROUND(S41,2)</f>
        <v>276287.42</v>
      </c>
      <c r="M41" s="212"/>
      <c r="N41" s="212" t="s">
        <v>83</v>
      </c>
      <c r="O41" s="212" t="s">
        <v>84</v>
      </c>
      <c r="P41" s="212" t="s">
        <v>37</v>
      </c>
      <c r="Q41" s="212" t="s">
        <v>38</v>
      </c>
      <c r="R41" s="219" t="n">
        <v>117.75</v>
      </c>
      <c r="S41" s="220" t="n">
        <f>ROUND(K41,2)*R41</f>
        <v>276287.4225</v>
      </c>
    </row>
    <row r="42" ht="45.0" customHeight="true">
      <c r="A42" s="221" t="s">
        <v>23</v>
      </c>
      <c r="B42" s="221" t="s">
        <v>92</v>
      </c>
      <c r="C42" s="221" t="s">
        <v>25</v>
      </c>
      <c r="D42" s="221" t="s">
        <v>53</v>
      </c>
      <c r="E42" s="221" t="s">
        <v>54</v>
      </c>
      <c r="F42" s="222" t="n">
        <f>R42</f>
        <v>5604.7</v>
      </c>
      <c r="G42" s="221" t="s">
        <v>55</v>
      </c>
      <c r="H42" s="223" t="n">
        <v>1.87</v>
      </c>
      <c r="I42" s="224" t="n">
        <v>1.87</v>
      </c>
      <c r="J42" s="225" t="n">
        <v>0.23559999999999998</v>
      </c>
      <c r="K42" s="226" t="n">
        <f>ROUND(I42,2)+(ROUND(I42,2)*J42)</f>
        <v>2.310572</v>
      </c>
      <c r="L42" s="227" t="n">
        <f>ROUND(S42,2)</f>
        <v>12946.86</v>
      </c>
      <c r="M42" s="221"/>
      <c r="N42" s="221" t="s">
        <v>83</v>
      </c>
      <c r="O42" s="221" t="s">
        <v>84</v>
      </c>
      <c r="P42" s="221" t="s">
        <v>37</v>
      </c>
      <c r="Q42" s="221" t="s">
        <v>38</v>
      </c>
      <c r="R42" s="228" t="n">
        <v>5604.7</v>
      </c>
      <c r="S42" s="229" t="n">
        <f>ROUND(K42,2)*R42</f>
        <v>12946.857</v>
      </c>
    </row>
    <row r="43" ht="45.0" customHeight="true">
      <c r="A43" s="231" t="s">
        <v>19</v>
      </c>
      <c r="B43" s="231" t="s">
        <v>93</v>
      </c>
      <c r="C43" s="231" t="s">
        <v>21</v>
      </c>
      <c r="D43" s="231" t="s">
        <v>21</v>
      </c>
      <c r="E43" s="231" t="s">
        <v>94</v>
      </c>
      <c r="F43" s="231" t="s">
        <v>21</v>
      </c>
      <c r="G43" s="231" t="s">
        <v>21</v>
      </c>
      <c r="H43" s="231" t="s">
        <v>21</v>
      </c>
      <c r="I43" s="231" t="s">
        <v>21</v>
      </c>
      <c r="J43" s="231" t="s">
        <v>21</v>
      </c>
      <c r="K43" s="231" t="s">
        <v>21</v>
      </c>
      <c r="L43" s="232" t="n">
        <f>ROUND(L44,2)+ROUND(L46,2)+ROUND(L49,2)+ROUND(L50,2)+ROUND(L51,2)</f>
        <v>362074.5</v>
      </c>
      <c r="M43" s="231" t="s">
        <v>21</v>
      </c>
      <c r="N43" s="231" t="s">
        <v>21</v>
      </c>
      <c r="O43" s="231" t="s">
        <v>21</v>
      </c>
      <c r="P43" s="231" t="s">
        <v>21</v>
      </c>
      <c r="Q43" s="231" t="s">
        <v>21</v>
      </c>
      <c r="R43" s="231" t="s">
        <v>21</v>
      </c>
      <c r="S43" s="231" t="s">
        <v>21</v>
      </c>
    </row>
    <row r="44" ht="45.0" customHeight="true">
      <c r="A44" s="233" t="s">
        <v>23</v>
      </c>
      <c r="B44" s="233" t="s">
        <v>95</v>
      </c>
      <c r="C44" s="233" t="s">
        <v>25</v>
      </c>
      <c r="D44" s="233" t="s">
        <v>96</v>
      </c>
      <c r="E44" s="233" t="s">
        <v>97</v>
      </c>
      <c r="F44" s="234" t="n">
        <f>R44+R45</f>
        <v>1743.65</v>
      </c>
      <c r="G44" s="233" t="s">
        <v>36</v>
      </c>
      <c r="H44" s="235" t="n">
        <v>46.07</v>
      </c>
      <c r="I44" s="236" t="n">
        <v>46.07</v>
      </c>
      <c r="J44" s="237" t="n">
        <v>0.23559999999999998</v>
      </c>
      <c r="K44" s="238" t="n">
        <f>ROUND(I44,2)+(ROUND(I44,2)*J44)</f>
        <v>56.924092</v>
      </c>
      <c r="L44" s="239" t="n">
        <f>ROUND(S44,2)+ROUND(S45,2)</f>
        <v>99248.56</v>
      </c>
      <c r="M44" s="233"/>
      <c r="N44" s="233" t="s">
        <v>93</v>
      </c>
      <c r="O44" s="233" t="s">
        <v>94</v>
      </c>
      <c r="P44" s="233" t="s">
        <v>20</v>
      </c>
      <c r="Q44" s="233" t="s">
        <v>29</v>
      </c>
      <c r="R44" s="240" t="n">
        <v>766.29</v>
      </c>
      <c r="S44" s="241" t="n">
        <f>ROUND(K44,2)*R44</f>
        <v>43617.2268</v>
      </c>
    </row>
    <row r="45" ht="45.0" customHeight="true">
      <c r="P45" s="233" t="s">
        <v>30</v>
      </c>
      <c r="Q45" s="233" t="s">
        <v>31</v>
      </c>
      <c r="R45" s="242" t="n">
        <v>977.36</v>
      </c>
      <c r="S45" s="243" t="n">
        <f>ROUND(K44,2)*R45</f>
        <v>55631.3312</v>
      </c>
    </row>
    <row r="46" ht="45.0" customHeight="true">
      <c r="A46" s="244" t="s">
        <v>23</v>
      </c>
      <c r="B46" s="244" t="s">
        <v>98</v>
      </c>
      <c r="C46" s="244" t="s">
        <v>25</v>
      </c>
      <c r="D46" s="244" t="s">
        <v>99</v>
      </c>
      <c r="E46" s="244" t="s">
        <v>100</v>
      </c>
      <c r="F46" s="245" t="n">
        <f>R46+R47+R48</f>
        <v>3273.3100000000004</v>
      </c>
      <c r="G46" s="244" t="s">
        <v>36</v>
      </c>
      <c r="H46" s="246" t="n">
        <v>50.32</v>
      </c>
      <c r="I46" s="247" t="n">
        <v>50.32</v>
      </c>
      <c r="J46" s="248" t="n">
        <v>0.23559999999999998</v>
      </c>
      <c r="K46" s="249" t="n">
        <f>ROUND(I46,2)+(ROUND(I46,2)*J46)</f>
        <v>62.175392</v>
      </c>
      <c r="L46" s="250" t="n">
        <f>ROUND(S46,2)+ROUND(S47,2)+ROUND(S48,2)</f>
        <v>203534.40999999997</v>
      </c>
      <c r="M46" s="244"/>
      <c r="N46" s="244" t="s">
        <v>93</v>
      </c>
      <c r="O46" s="244" t="s">
        <v>94</v>
      </c>
      <c r="P46" s="244" t="s">
        <v>20</v>
      </c>
      <c r="Q46" s="244" t="s">
        <v>29</v>
      </c>
      <c r="R46" s="251" t="n">
        <v>766.29</v>
      </c>
      <c r="S46" s="252" t="n">
        <f>ROUND(K46,2)*R46</f>
        <v>47647.9122</v>
      </c>
    </row>
    <row r="47" ht="45.0" customHeight="true">
      <c r="P47" s="244" t="s">
        <v>30</v>
      </c>
      <c r="Q47" s="244" t="s">
        <v>31</v>
      </c>
      <c r="R47" s="253" t="n">
        <v>977.36</v>
      </c>
      <c r="S47" s="254" t="n">
        <f>ROUND(K46,2)*R47</f>
        <v>60772.2448</v>
      </c>
    </row>
    <row r="48" ht="45.0" customHeight="true">
      <c r="P48" s="244" t="s">
        <v>37</v>
      </c>
      <c r="Q48" s="244" t="s">
        <v>38</v>
      </c>
      <c r="R48" s="255" t="n">
        <v>1529.66</v>
      </c>
      <c r="S48" s="256" t="n">
        <f>ROUND(K46,2)*R48</f>
        <v>95114.25880000001</v>
      </c>
    </row>
    <row r="49" ht="45.0" customHeight="true">
      <c r="A49" s="257" t="s">
        <v>23</v>
      </c>
      <c r="B49" s="257" t="s">
        <v>101</v>
      </c>
      <c r="C49" s="257" t="s">
        <v>33</v>
      </c>
      <c r="D49" s="257" t="s">
        <v>64</v>
      </c>
      <c r="E49" s="257" t="s">
        <v>102</v>
      </c>
      <c r="F49" s="258" t="n">
        <f>R49</f>
        <v>1529.66</v>
      </c>
      <c r="G49" s="257" t="s">
        <v>36</v>
      </c>
      <c r="H49" s="259" t="n">
        <v>17.02</v>
      </c>
      <c r="I49" s="260" t="n">
        <v>17.02</v>
      </c>
      <c r="J49" s="261" t="n">
        <v>0.23559999999999998</v>
      </c>
      <c r="K49" s="262" t="n">
        <f>ROUND(I49,2)+(ROUND(I49,2)*J49)</f>
        <v>21.029912</v>
      </c>
      <c r="L49" s="263" t="n">
        <f>ROUND(S49,2)</f>
        <v>32168.75</v>
      </c>
      <c r="M49" s="257"/>
      <c r="N49" s="257" t="s">
        <v>93</v>
      </c>
      <c r="O49" s="257" t="s">
        <v>94</v>
      </c>
      <c r="P49" s="257" t="s">
        <v>37</v>
      </c>
      <c r="Q49" s="257" t="s">
        <v>38</v>
      </c>
      <c r="R49" s="264" t="n">
        <v>1529.66</v>
      </c>
      <c r="S49" s="265" t="n">
        <f>ROUND(K49,2)*R49</f>
        <v>32168.749800000005</v>
      </c>
    </row>
    <row r="50" ht="45.0" customHeight="true">
      <c r="A50" s="266" t="s">
        <v>23</v>
      </c>
      <c r="B50" s="266" t="s">
        <v>103</v>
      </c>
      <c r="C50" s="266" t="s">
        <v>25</v>
      </c>
      <c r="D50" s="266" t="s">
        <v>104</v>
      </c>
      <c r="E50" s="266" t="s">
        <v>105</v>
      </c>
      <c r="F50" s="267" t="n">
        <f>R50</f>
        <v>1529.66</v>
      </c>
      <c r="G50" s="266" t="s">
        <v>36</v>
      </c>
      <c r="H50" s="268" t="n">
        <v>14.31</v>
      </c>
      <c r="I50" s="269" t="n">
        <v>14.31</v>
      </c>
      <c r="J50" s="270" t="n">
        <v>0.23559999999999998</v>
      </c>
      <c r="K50" s="271" t="n">
        <f>ROUND(I50,2)+(ROUND(I50,2)*J50)</f>
        <v>17.681436</v>
      </c>
      <c r="L50" s="272" t="n">
        <f>ROUND(S50,2)</f>
        <v>27044.39</v>
      </c>
      <c r="M50" s="266"/>
      <c r="N50" s="266" t="s">
        <v>93</v>
      </c>
      <c r="O50" s="266" t="s">
        <v>94</v>
      </c>
      <c r="P50" s="266" t="s">
        <v>37</v>
      </c>
      <c r="Q50" s="266" t="s">
        <v>38</v>
      </c>
      <c r="R50" s="273" t="n">
        <v>1529.66</v>
      </c>
      <c r="S50" s="274" t="n">
        <f>ROUND(K50,2)*R50</f>
        <v>27044.3888</v>
      </c>
    </row>
    <row r="51" ht="45.0" customHeight="true">
      <c r="A51" s="275" t="s">
        <v>23</v>
      </c>
      <c r="B51" s="275" t="s">
        <v>106</v>
      </c>
      <c r="C51" s="275" t="s">
        <v>25</v>
      </c>
      <c r="D51" s="275" t="s">
        <v>107</v>
      </c>
      <c r="E51" s="275" t="s">
        <v>108</v>
      </c>
      <c r="F51" s="276" t="n">
        <f>R51</f>
        <v>25.7</v>
      </c>
      <c r="G51" s="275" t="s">
        <v>55</v>
      </c>
      <c r="H51" s="277" t="n">
        <v>2.47</v>
      </c>
      <c r="I51" s="278" t="n">
        <v>2.47</v>
      </c>
      <c r="J51" s="279" t="n">
        <v>0.23559999999999998</v>
      </c>
      <c r="K51" s="280" t="n">
        <f>ROUND(I51,2)+(ROUND(I51,2)*J51)</f>
        <v>3.0519320000000003</v>
      </c>
      <c r="L51" s="281" t="n">
        <f>ROUND(S51,2)</f>
        <v>78.39</v>
      </c>
      <c r="M51" s="275"/>
      <c r="N51" s="275" t="s">
        <v>93</v>
      </c>
      <c r="O51" s="275" t="s">
        <v>94</v>
      </c>
      <c r="P51" s="275" t="s">
        <v>37</v>
      </c>
      <c r="Q51" s="275" t="s">
        <v>38</v>
      </c>
      <c r="R51" s="282" t="n">
        <v>25.7</v>
      </c>
      <c r="S51" s="283" t="n">
        <f>ROUND(K51,2)*R51</f>
        <v>78.38499999999999</v>
      </c>
    </row>
    <row r="52" ht="45.0" customHeight="true">
      <c r="A52" s="285" t="s">
        <v>19</v>
      </c>
      <c r="B52" s="285" t="s">
        <v>109</v>
      </c>
      <c r="C52" s="285" t="s">
        <v>21</v>
      </c>
      <c r="D52" s="285" t="s">
        <v>21</v>
      </c>
      <c r="E52" s="285" t="s">
        <v>110</v>
      </c>
      <c r="F52" s="285" t="s">
        <v>21</v>
      </c>
      <c r="G52" s="285" t="s">
        <v>21</v>
      </c>
      <c r="H52" s="285" t="s">
        <v>21</v>
      </c>
      <c r="I52" s="285" t="s">
        <v>21</v>
      </c>
      <c r="J52" s="285" t="s">
        <v>21</v>
      </c>
      <c r="K52" s="285" t="s">
        <v>21</v>
      </c>
      <c r="L52" s="286" t="n">
        <f>ROUND(L53,2)+ROUND(L56,2)+ROUND(L59,2)+ROUND(L62,2)+ROUND(L63,2)</f>
        <v>72673.59999999999</v>
      </c>
      <c r="M52" s="285" t="s">
        <v>21</v>
      </c>
      <c r="N52" s="285" t="s">
        <v>21</v>
      </c>
      <c r="O52" s="285" t="s">
        <v>21</v>
      </c>
      <c r="P52" s="285" t="s">
        <v>21</v>
      </c>
      <c r="Q52" s="285" t="s">
        <v>21</v>
      </c>
      <c r="R52" s="285" t="s">
        <v>21</v>
      </c>
      <c r="S52" s="285" t="s">
        <v>21</v>
      </c>
    </row>
    <row r="53" ht="45.0" customHeight="true">
      <c r="A53" s="287" t="s">
        <v>23</v>
      </c>
      <c r="B53" s="287" t="s">
        <v>111</v>
      </c>
      <c r="C53" s="287" t="s">
        <v>25</v>
      </c>
      <c r="D53" s="287" t="s">
        <v>112</v>
      </c>
      <c r="E53" s="287" t="s">
        <v>113</v>
      </c>
      <c r="F53" s="288" t="n">
        <f>R53+R54+R55</f>
        <v>6301.630000000001</v>
      </c>
      <c r="G53" s="287" t="s">
        <v>36</v>
      </c>
      <c r="H53" s="289" t="n">
        <v>6.4</v>
      </c>
      <c r="I53" s="290" t="n">
        <v>6.4</v>
      </c>
      <c r="J53" s="291" t="n">
        <v>0.23559999999999998</v>
      </c>
      <c r="K53" s="292" t="n">
        <f>ROUND(I53,2)+(ROUND(I53,2)*J53)</f>
        <v>7.90784</v>
      </c>
      <c r="L53" s="293" t="n">
        <f>ROUND(S53,2)+ROUND(S54,2)+ROUND(S55,2)</f>
        <v>49845.89</v>
      </c>
      <c r="M53" s="287"/>
      <c r="N53" s="287" t="s">
        <v>109</v>
      </c>
      <c r="O53" s="287" t="s">
        <v>110</v>
      </c>
      <c r="P53" s="287" t="s">
        <v>20</v>
      </c>
      <c r="Q53" s="287" t="s">
        <v>29</v>
      </c>
      <c r="R53" s="294" t="n">
        <v>1289.4</v>
      </c>
      <c r="S53" s="295" t="n">
        <f>ROUND(K53,2)*R53</f>
        <v>10199.154</v>
      </c>
    </row>
    <row r="54" ht="45.0" customHeight="true">
      <c r="P54" s="287" t="s">
        <v>30</v>
      </c>
      <c r="Q54" s="287" t="s">
        <v>31</v>
      </c>
      <c r="R54" s="296" t="n">
        <v>1943.41</v>
      </c>
      <c r="S54" s="297" t="n">
        <f>ROUND(K53,2)*R54</f>
        <v>15372.3731</v>
      </c>
    </row>
    <row r="55" ht="45.0" customHeight="true">
      <c r="P55" s="287" t="s">
        <v>37</v>
      </c>
      <c r="Q55" s="287" t="s">
        <v>38</v>
      </c>
      <c r="R55" s="298" t="n">
        <v>3068.82</v>
      </c>
      <c r="S55" s="299" t="n">
        <f>ROUND(K53,2)*R55</f>
        <v>24274.3662</v>
      </c>
    </row>
    <row r="56" ht="45.0" customHeight="true">
      <c r="A56" s="300" t="s">
        <v>23</v>
      </c>
      <c r="B56" s="300" t="s">
        <v>114</v>
      </c>
      <c r="C56" s="300" t="s">
        <v>59</v>
      </c>
      <c r="D56" s="300" t="s">
        <v>115</v>
      </c>
      <c r="E56" s="300" t="s">
        <v>116</v>
      </c>
      <c r="F56" s="301" t="n">
        <f>R56+R57+R58</f>
        <v>7.5600000000000005</v>
      </c>
      <c r="G56" s="300" t="s">
        <v>28</v>
      </c>
      <c r="H56" s="302" t="n">
        <v>506.45</v>
      </c>
      <c r="I56" s="303" t="n">
        <v>506.45</v>
      </c>
      <c r="J56" s="304" t="n">
        <v>0.23559999999999998</v>
      </c>
      <c r="K56" s="305" t="n">
        <f>ROUND(I56,2)+(ROUND(I56,2)*J56)</f>
        <v>625.76962</v>
      </c>
      <c r="L56" s="306" t="n">
        <f>ROUND(S56,2)+ROUND(S57,2)+ROUND(S58,2)</f>
        <v>4730.81</v>
      </c>
      <c r="M56" s="300" t="s">
        <v>62</v>
      </c>
      <c r="N56" s="300" t="s">
        <v>109</v>
      </c>
      <c r="O56" s="300" t="s">
        <v>110</v>
      </c>
      <c r="P56" s="300" t="s">
        <v>20</v>
      </c>
      <c r="Q56" s="300" t="s">
        <v>29</v>
      </c>
      <c r="R56" s="307" t="n">
        <v>1.12</v>
      </c>
      <c r="S56" s="308" t="n">
        <f>ROUND(K56,2)*R56</f>
        <v>700.8624000000001</v>
      </c>
    </row>
    <row r="57" ht="45.0" customHeight="true">
      <c r="P57" s="300" t="s">
        <v>30</v>
      </c>
      <c r="Q57" s="300" t="s">
        <v>31</v>
      </c>
      <c r="R57" s="309" t="n">
        <v>4.2</v>
      </c>
      <c r="S57" s="310" t="n">
        <f>ROUND(K56,2)*R57</f>
        <v>2628.234</v>
      </c>
    </row>
    <row r="58" ht="45.0" customHeight="true">
      <c r="P58" s="300" t="s">
        <v>37</v>
      </c>
      <c r="Q58" s="300" t="s">
        <v>38</v>
      </c>
      <c r="R58" s="311" t="n">
        <v>2.24</v>
      </c>
      <c r="S58" s="312" t="n">
        <f>ROUND(K56,2)*R58</f>
        <v>1401.7248000000002</v>
      </c>
    </row>
    <row r="59" ht="45.0" customHeight="true">
      <c r="A59" s="313" t="s">
        <v>23</v>
      </c>
      <c r="B59" s="313" t="s">
        <v>117</v>
      </c>
      <c r="C59" s="313" t="s">
        <v>59</v>
      </c>
      <c r="D59" s="313" t="s">
        <v>118</v>
      </c>
      <c r="E59" s="313" t="s">
        <v>119</v>
      </c>
      <c r="F59" s="314" t="n">
        <f>R59+R60+R61</f>
        <v>27.0</v>
      </c>
      <c r="G59" s="313" t="s">
        <v>42</v>
      </c>
      <c r="H59" s="315" t="n">
        <v>449.1</v>
      </c>
      <c r="I59" s="316" t="n">
        <v>449.1</v>
      </c>
      <c r="J59" s="317" t="n">
        <v>0.23559999999999998</v>
      </c>
      <c r="K59" s="318" t="n">
        <f>ROUND(I59,2)+(ROUND(I59,2)*J59)</f>
        <v>554.90796</v>
      </c>
      <c r="L59" s="319" t="n">
        <f>ROUND(S59,2)+ROUND(S60,2)+ROUND(S61,2)</f>
        <v>14982.57</v>
      </c>
      <c r="M59" s="313"/>
      <c r="N59" s="313" t="s">
        <v>109</v>
      </c>
      <c r="O59" s="313" t="s">
        <v>110</v>
      </c>
      <c r="P59" s="313" t="s">
        <v>20</v>
      </c>
      <c r="Q59" s="313" t="s">
        <v>29</v>
      </c>
      <c r="R59" s="320" t="n">
        <v>4.0</v>
      </c>
      <c r="S59" s="321" t="n">
        <f>ROUND(K59,2)*R59</f>
        <v>2219.64</v>
      </c>
    </row>
    <row r="60" ht="45.0" customHeight="true">
      <c r="P60" s="313" t="s">
        <v>30</v>
      </c>
      <c r="Q60" s="313" t="s">
        <v>31</v>
      </c>
      <c r="R60" s="322" t="n">
        <v>15.0</v>
      </c>
      <c r="S60" s="323" t="n">
        <f>ROUND(K59,2)*R60</f>
        <v>8323.65</v>
      </c>
    </row>
    <row r="61" ht="45.0" customHeight="true">
      <c r="P61" s="313" t="s">
        <v>37</v>
      </c>
      <c r="Q61" s="313" t="s">
        <v>38</v>
      </c>
      <c r="R61" s="324" t="n">
        <v>8.0</v>
      </c>
      <c r="S61" s="325" t="n">
        <f>ROUND(K59,2)*R61</f>
        <v>4439.28</v>
      </c>
    </row>
    <row r="62" ht="45.0" customHeight="true">
      <c r="A62" s="326" t="s">
        <v>23</v>
      </c>
      <c r="B62" s="326" t="s">
        <v>120</v>
      </c>
      <c r="C62" s="326" t="s">
        <v>59</v>
      </c>
      <c r="D62" s="326" t="s">
        <v>121</v>
      </c>
      <c r="E62" s="326" t="s">
        <v>122</v>
      </c>
      <c r="F62" s="327" t="n">
        <f>R62</f>
        <v>64.0</v>
      </c>
      <c r="G62" s="326" t="s">
        <v>42</v>
      </c>
      <c r="H62" s="328" t="n">
        <v>34.33</v>
      </c>
      <c r="I62" s="329" t="n">
        <v>34.33</v>
      </c>
      <c r="J62" s="330" t="n">
        <v>0.23559999999999998</v>
      </c>
      <c r="K62" s="331" t="n">
        <f>ROUND(I62,2)+(ROUND(I62,2)*J62)</f>
        <v>42.418147999999995</v>
      </c>
      <c r="L62" s="332" t="n">
        <f>ROUND(S62,2)</f>
        <v>2714.88</v>
      </c>
      <c r="M62" s="326"/>
      <c r="N62" s="326" t="s">
        <v>109</v>
      </c>
      <c r="O62" s="326" t="s">
        <v>110</v>
      </c>
      <c r="P62" s="326" t="s">
        <v>30</v>
      </c>
      <c r="Q62" s="326" t="s">
        <v>31</v>
      </c>
      <c r="R62" s="333" t="n">
        <v>64.0</v>
      </c>
      <c r="S62" s="334" t="n">
        <f>ROUND(K62,2)*R62</f>
        <v>2714.88</v>
      </c>
    </row>
    <row r="63" ht="45.0" customHeight="true">
      <c r="A63" s="335" t="s">
        <v>23</v>
      </c>
      <c r="B63" s="335" t="s">
        <v>123</v>
      </c>
      <c r="C63" s="335" t="s">
        <v>25</v>
      </c>
      <c r="D63" s="335" t="s">
        <v>124</v>
      </c>
      <c r="E63" s="335" t="s">
        <v>125</v>
      </c>
      <c r="F63" s="336" t="n">
        <f>R63</f>
        <v>9.8</v>
      </c>
      <c r="G63" s="335" t="s">
        <v>28</v>
      </c>
      <c r="H63" s="337" t="n">
        <v>32.99</v>
      </c>
      <c r="I63" s="338" t="n">
        <v>32.99</v>
      </c>
      <c r="J63" s="339" t="n">
        <v>0.23559999999999998</v>
      </c>
      <c r="K63" s="340" t="n">
        <f>ROUND(I63,2)+(ROUND(I63,2)*J63)</f>
        <v>40.762444</v>
      </c>
      <c r="L63" s="341" t="n">
        <f>ROUND(S63,2)</f>
        <v>399.45</v>
      </c>
      <c r="M63" s="335"/>
      <c r="N63" s="335" t="s">
        <v>109</v>
      </c>
      <c r="O63" s="335" t="s">
        <v>110</v>
      </c>
      <c r="P63" s="335" t="s">
        <v>30</v>
      </c>
      <c r="Q63" s="335" t="s">
        <v>31</v>
      </c>
      <c r="R63" s="342" t="n">
        <v>9.8</v>
      </c>
      <c r="S63" s="343" t="n">
        <f>ROUND(K63,2)*R63</f>
        <v>399.44800000000004</v>
      </c>
    </row>
    <row r="64" ht="45.0" customHeight="true">
      <c r="A64" s="345" t="s">
        <v>21</v>
      </c>
      <c r="B64" s="345" t="s">
        <v>21</v>
      </c>
      <c r="C64" s="345" t="s">
        <v>21</v>
      </c>
      <c r="D64" s="345" t="s">
        <v>21</v>
      </c>
      <c r="E64" s="345" t="s">
        <v>21</v>
      </c>
      <c r="F64" s="345" t="s">
        <v>21</v>
      </c>
      <c r="G64" s="345" t="s">
        <v>21</v>
      </c>
      <c r="H64" s="345" t="s">
        <v>21</v>
      </c>
      <c r="I64" s="345" t="s">
        <v>21</v>
      </c>
      <c r="J64" s="345" t="s">
        <v>21</v>
      </c>
      <c r="K64" s="345" t="s">
        <v>21</v>
      </c>
      <c r="L64" s="345" t="s">
        <v>21</v>
      </c>
      <c r="M64" s="345" t="s">
        <v>21</v>
      </c>
      <c r="N64" s="345" t="s">
        <v>21</v>
      </c>
      <c r="O64" s="345" t="s">
        <v>21</v>
      </c>
      <c r="P64" s="345" t="s">
        <v>21</v>
      </c>
      <c r="Q64" s="345" t="s">
        <v>21</v>
      </c>
      <c r="R64" s="345" t="s">
        <v>126</v>
      </c>
      <c r="S64" s="346" t="n">
        <f>L2+L8+L12+L19+L36+L43+L52</f>
        <v>1932439.35</v>
      </c>
    </row>
    <row r="65" ht="45.0" customHeight="true">
      <c r="A65" s="348" t="s">
        <v>21</v>
      </c>
      <c r="B65" s="348" t="s">
        <v>21</v>
      </c>
      <c r="C65" s="348" t="s">
        <v>21</v>
      </c>
      <c r="D65" s="348" t="s">
        <v>21</v>
      </c>
      <c r="E65" s="348" t="s">
        <v>21</v>
      </c>
      <c r="F65" s="348" t="s">
        <v>21</v>
      </c>
      <c r="G65" s="348" t="s">
        <v>21</v>
      </c>
      <c r="H65" s="348" t="s">
        <v>21</v>
      </c>
      <c r="I65" s="348" t="s">
        <v>21</v>
      </c>
      <c r="J65" s="348" t="s">
        <v>21</v>
      </c>
      <c r="K65" s="348" t="s">
        <v>21</v>
      </c>
      <c r="L65" s="348" t="s">
        <v>21</v>
      </c>
      <c r="M65" s="348" t="s">
        <v>21</v>
      </c>
      <c r="N65" s="348" t="s">
        <v>21</v>
      </c>
      <c r="O65" s="348" t="s">
        <v>21</v>
      </c>
      <c r="P65" s="348" t="s">
        <v>21</v>
      </c>
      <c r="Q65" s="348" t="s">
        <v>21</v>
      </c>
      <c r="R65" s="348" t="s">
        <v>127</v>
      </c>
      <c r="S65" s="349" t="n">
        <f>ROUND(1932439.35,2)-ROUND(S64,2)</f>
        <v>0.0</v>
      </c>
    </row>
  </sheetData>
  <mergeCells count="285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A53:A55"/>
    <mergeCell ref="B53:B55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L53:L55"/>
    <mergeCell ref="M53:M55"/>
    <mergeCell ref="N53:N55"/>
    <mergeCell ref="O53:O55"/>
    <mergeCell ref="A56:A58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N56:N58"/>
    <mergeCell ref="O56:O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L59:L61"/>
    <mergeCell ref="M59:M61"/>
    <mergeCell ref="N59:N61"/>
    <mergeCell ref="O59:O6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E18"/>
  <sheetViews>
    <sheetView workbookViewId="0"/>
  </sheetViews>
  <sheetFormatPr defaultRowHeight="15.0"/>
  <cols>
    <col min="1" max="1" width="15.0" customWidth="true"/>
    <col min="2" max="2" width="50.0" customWidth="true"/>
    <col min="3" max="3" width="20.0" customWidth="true"/>
    <col min="4" max="4" width="50.0" customWidth="true"/>
    <col min="5" max="5" width="35.0" customWidth="true"/>
  </cols>
  <sheetData>
    <row r="1">
      <c r="A1" s="350" t="s">
        <v>128</v>
      </c>
      <c r="B1" s="350" t="s">
        <v>129</v>
      </c>
      <c r="C1" s="350" t="s">
        <v>130</v>
      </c>
      <c r="D1" s="350" t="s">
        <v>16</v>
      </c>
      <c r="E1" s="350" t="s">
        <v>131</v>
      </c>
    </row>
    <row r="2" ht="45.0" customHeight="true">
      <c r="A2" s="352" t="s">
        <v>20</v>
      </c>
      <c r="B2" s="352" t="s">
        <v>22</v>
      </c>
      <c r="C2" s="352" t="s">
        <v>20</v>
      </c>
      <c r="D2" s="352" t="s">
        <v>29</v>
      </c>
      <c r="E2" s="352" t="s">
        <v>20</v>
      </c>
    </row>
    <row r="3" ht="45.0" customHeight="true">
      <c r="C3" s="352" t="s">
        <v>30</v>
      </c>
      <c r="D3" s="352" t="s">
        <v>31</v>
      </c>
      <c r="E3" s="352" t="s">
        <v>30</v>
      </c>
    </row>
    <row r="4" ht="45.0" customHeight="true">
      <c r="C4" s="352" t="s">
        <v>37</v>
      </c>
      <c r="D4" s="352" t="s">
        <v>38</v>
      </c>
      <c r="E4" s="352" t="s">
        <v>37</v>
      </c>
    </row>
    <row r="5" ht="45.0" customHeight="true">
      <c r="A5" s="353" t="s">
        <v>30</v>
      </c>
      <c r="B5" s="353" t="s">
        <v>39</v>
      </c>
      <c r="C5" s="353" t="s">
        <v>20</v>
      </c>
      <c r="D5" s="353" t="s">
        <v>29</v>
      </c>
      <c r="E5" s="353" t="s">
        <v>20</v>
      </c>
    </row>
    <row r="6" ht="45.0" customHeight="true">
      <c r="C6" s="353" t="s">
        <v>30</v>
      </c>
      <c r="D6" s="353" t="s">
        <v>31</v>
      </c>
      <c r="E6" s="353" t="s">
        <v>30</v>
      </c>
    </row>
    <row r="7" ht="45.0" customHeight="true">
      <c r="C7" s="353" t="s">
        <v>37</v>
      </c>
      <c r="D7" s="353" t="s">
        <v>38</v>
      </c>
      <c r="E7" s="353" t="s">
        <v>37</v>
      </c>
    </row>
    <row r="8" ht="45.0" customHeight="true">
      <c r="A8" s="354" t="s">
        <v>37</v>
      </c>
      <c r="B8" s="354" t="s">
        <v>47</v>
      </c>
      <c r="C8" s="354" t="s">
        <v>20</v>
      </c>
      <c r="D8" s="354" t="s">
        <v>29</v>
      </c>
      <c r="E8" s="354" t="s">
        <v>20</v>
      </c>
    </row>
    <row r="9" ht="45.0" customHeight="true">
      <c r="C9" s="354" t="s">
        <v>30</v>
      </c>
      <c r="D9" s="354" t="s">
        <v>31</v>
      </c>
      <c r="E9" s="354" t="s">
        <v>30</v>
      </c>
    </row>
    <row r="10" ht="45.0" customHeight="true">
      <c r="A10" s="355" t="s">
        <v>56</v>
      </c>
      <c r="B10" s="355" t="s">
        <v>57</v>
      </c>
      <c r="C10" s="355" t="s">
        <v>20</v>
      </c>
      <c r="D10" s="355" t="s">
        <v>29</v>
      </c>
      <c r="E10" s="355" t="s">
        <v>20</v>
      </c>
    </row>
    <row r="11" ht="45.0" customHeight="true">
      <c r="C11" s="355" t="s">
        <v>30</v>
      </c>
      <c r="D11" s="355" t="s">
        <v>31</v>
      </c>
      <c r="E11" s="355" t="s">
        <v>30</v>
      </c>
    </row>
    <row r="12" ht="45.0" customHeight="true">
      <c r="A12" s="356" t="s">
        <v>83</v>
      </c>
      <c r="B12" s="356" t="s">
        <v>84</v>
      </c>
      <c r="C12" s="356" t="s">
        <v>37</v>
      </c>
      <c r="D12" s="356" t="s">
        <v>38</v>
      </c>
      <c r="E12" s="356" t="s">
        <v>37</v>
      </c>
    </row>
    <row r="13" ht="45.0" customHeight="true">
      <c r="A13" s="357" t="s">
        <v>93</v>
      </c>
      <c r="B13" s="357" t="s">
        <v>94</v>
      </c>
      <c r="C13" s="357" t="s">
        <v>20</v>
      </c>
      <c r="D13" s="357" t="s">
        <v>29</v>
      </c>
      <c r="E13" s="357" t="s">
        <v>20</v>
      </c>
    </row>
    <row r="14" ht="45.0" customHeight="true">
      <c r="C14" s="357" t="s">
        <v>30</v>
      </c>
      <c r="D14" s="357" t="s">
        <v>31</v>
      </c>
      <c r="E14" s="357" t="s">
        <v>30</v>
      </c>
    </row>
    <row r="15" ht="45.0" customHeight="true">
      <c r="C15" s="357" t="s">
        <v>37</v>
      </c>
      <c r="D15" s="357" t="s">
        <v>38</v>
      </c>
      <c r="E15" s="357" t="s">
        <v>37</v>
      </c>
    </row>
    <row r="16" ht="45.0" customHeight="true">
      <c r="A16" s="358" t="s">
        <v>109</v>
      </c>
      <c r="B16" s="358" t="s">
        <v>110</v>
      </c>
      <c r="C16" s="358" t="s">
        <v>20</v>
      </c>
      <c r="D16" s="358" t="s">
        <v>29</v>
      </c>
      <c r="E16" s="358" t="s">
        <v>20</v>
      </c>
    </row>
    <row r="17" ht="45.0" customHeight="true">
      <c r="C17" s="358" t="s">
        <v>30</v>
      </c>
      <c r="D17" s="358" t="s">
        <v>31</v>
      </c>
      <c r="E17" s="358" t="s">
        <v>30</v>
      </c>
    </row>
    <row r="18" ht="45.0" customHeight="true">
      <c r="C18" s="358" t="s">
        <v>37</v>
      </c>
      <c r="D18" s="358" t="s">
        <v>38</v>
      </c>
      <c r="E18" s="358" t="s">
        <v>37</v>
      </c>
    </row>
  </sheetData>
  <mergeCells count="12">
    <mergeCell ref="A2:A4"/>
    <mergeCell ref="B2:B4"/>
    <mergeCell ref="A5:A7"/>
    <mergeCell ref="B5:B7"/>
    <mergeCell ref="A8:A9"/>
    <mergeCell ref="B8:B9"/>
    <mergeCell ref="A10:A11"/>
    <mergeCell ref="B10:B11"/>
    <mergeCell ref="A13:A15"/>
    <mergeCell ref="B13:B15"/>
    <mergeCell ref="A16:A18"/>
    <mergeCell ref="B16:B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2025-04-08T14:47:14Z</dcterms:created>
  <dc:creator>Apache POI</dc:creator>
</cp:coreProperties>
</file>