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QUADRA ALVORADA\"/>
    </mc:Choice>
  </mc:AlternateContent>
  <bookViews>
    <workbookView xWindow="0" yWindow="0" windowWidth="24000" windowHeight="9300"/>
  </bookViews>
  <sheets>
    <sheet name="PLANILHA ORÇAMENTARIA" sheetId="1" r:id="rId1"/>
  </sheets>
  <definedNames>
    <definedName name="_xlnm.Print_Area" localSheetId="0">'PLANILHA ORÇAMENTARIA'!$A$1:$H$71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G49" i="1" l="1"/>
  <c r="H49" i="1" l="1"/>
  <c r="G48" i="1"/>
  <c r="H48" i="1" s="1"/>
  <c r="G47" i="1"/>
  <c r="H47" i="1" s="1"/>
  <c r="G44" i="1"/>
  <c r="H44" i="1" s="1"/>
  <c r="E44" i="1"/>
  <c r="G43" i="1"/>
  <c r="H43" i="1" s="1"/>
  <c r="G42" i="1"/>
  <c r="H42" i="1" s="1"/>
  <c r="G41" i="1"/>
  <c r="H41" i="1" s="1"/>
  <c r="E41" i="1"/>
  <c r="G40" i="1"/>
  <c r="H40" i="1" s="1"/>
  <c r="G39" i="1"/>
  <c r="H39" i="1" s="1"/>
  <c r="G38" i="1"/>
  <c r="H38" i="1" s="1"/>
  <c r="G37" i="1"/>
  <c r="H37" i="1" s="1"/>
  <c r="G34" i="1"/>
  <c r="H34" i="1" s="1"/>
  <c r="G33" i="1"/>
  <c r="H33" i="1" s="1"/>
  <c r="G32" i="1"/>
  <c r="H32" i="1" s="1"/>
  <c r="E32" i="1"/>
  <c r="G31" i="1"/>
  <c r="H31" i="1" s="1"/>
  <c r="H30" i="1"/>
  <c r="G30" i="1"/>
  <c r="G29" i="1"/>
  <c r="H29" i="1" s="1"/>
  <c r="E29" i="1"/>
  <c r="G28" i="1"/>
  <c r="H28" i="1" s="1"/>
  <c r="G25" i="1"/>
  <c r="H25" i="1" s="1"/>
  <c r="H26" i="1" s="1"/>
  <c r="H22" i="1"/>
  <c r="H23" i="1" s="1"/>
  <c r="H35" i="1" l="1"/>
  <c r="H45" i="1"/>
  <c r="H50" i="1"/>
  <c r="H51" i="1" l="1"/>
</calcChain>
</file>

<file path=xl/sharedStrings.xml><?xml version="1.0" encoding="utf-8"?>
<sst xmlns="http://schemas.openxmlformats.org/spreadsheetml/2006/main" count="133" uniqueCount="111">
  <si>
    <t>DEMOLIÇÕES E RETIRADAS</t>
  </si>
  <si>
    <t>2.1</t>
  </si>
  <si>
    <t xml:space="preserve">ED-48489 </t>
  </si>
  <si>
    <t>DEMOLIÇÃO MECANIZADA DE LAJE DE CONCRETO ARMADO, COM ESPESSURA DE ATÉ 15CM, , COM EQUIPAMENTO ELÉTRICO, INCLUSIVE AFASTAMENTO E EMPILHAMENTO, EXCLUSIVE TRANSPORTE E RETIRADA DO MATERIAL DEMOLIDO</t>
  </si>
  <si>
    <t>M2</t>
  </si>
  <si>
    <t>Total: Item 02</t>
  </si>
  <si>
    <t>CONCRETAGEM</t>
  </si>
  <si>
    <t>3.1</t>
  </si>
  <si>
    <t>ED-51123</t>
  </si>
  <si>
    <t>REGULARIZAÇÃO MANUAL E COMPACTAÇÃO MECANIZADA DE TERRENO COM PLACA VIBRATÓRIA, EXCLUSIVE DESMATAMENTO, DESTOCAMENTO, LIMPEZA/ROÇADA DO TERRENO</t>
  </si>
  <si>
    <t>3.2</t>
  </si>
  <si>
    <t>LASTRO COM MATERIAL GRANULAR, APLICADO EM PISOS OU LAJES SOBRE SOLO, ESPESSURA DE *5 CM*. AF_08/2017</t>
  </si>
  <si>
    <t>M3</t>
  </si>
  <si>
    <t>3.3</t>
  </si>
  <si>
    <t>ED-50600</t>
  </si>
  <si>
    <t>APLICAÇÃO DE LONA PRETA, ESP. 150 MICRAS, INCLUSIVE FORNECIMENTO</t>
  </si>
  <si>
    <t>3.4</t>
  </si>
  <si>
    <t>ED-29581</t>
  </si>
  <si>
    <t>ARMADURA DE TELA DE AÇO CA-60, SOLDADA TIPO Q-92, DIÂMETRO Ø4,2MM, TRAMA COM DIMENSÃO (150X150)MM, INCLUSIVE ESPAÇADOR, EXCLUSIVE CONCRETO</t>
  </si>
  <si>
    <t>3.5</t>
  </si>
  <si>
    <t>ED-49637</t>
  </si>
  <si>
    <t>FORNECIMENTO DE CONCRETO ESTRUTURAL, USINADO BOMBEADO, COM FCK 20MPA, INCLUSIVE LANÇAMENTO, ADENSAMENTO E ACABAMENTO</t>
  </si>
  <si>
    <t>3.6</t>
  </si>
  <si>
    <t>ED-50619</t>
  </si>
  <si>
    <t>POLIMENTO MECANIZADO DE SUPERFÍCIE EM CONCRETO, INCLUSIVE ACABAMENTO DE CONCRETAGEM EM NIVELAMENTO A LASER (NÍVEL ZERO)</t>
  </si>
  <si>
    <t>3.7</t>
  </si>
  <si>
    <t>40.43.01</t>
  </si>
  <si>
    <t>CORTE MECAN. C/ SERRA CIRCULAR EM CONCRETO/ASFALTO</t>
  </si>
  <si>
    <t>M</t>
  </si>
  <si>
    <t>Total: Item 03</t>
  </si>
  <si>
    <t>PINTURA</t>
  </si>
  <si>
    <t>4.1</t>
  </si>
  <si>
    <t>COMPOSIÇÃO</t>
  </si>
  <si>
    <t>PINTURA COM TINTA A BASE DE POLIURETANO EM PISO, DUAS (2) DEMÃOS, EXCLUSIVE PRIMER EPÓXI, INCLUSIVE LIMPEZA DA SUPERFÍCIE A SER APLICADO MATERIAL (AZUL)</t>
  </si>
  <si>
    <t>4.2</t>
  </si>
  <si>
    <t>PINTURA COM TINTA A BASE DE POLIURETANO EM PISO, DUAS (2) DEMÃOS, EXCLUSIVE PRIMER EPÓXI, INCLUSIVE LIMPEZA DA SUPERFÍCIE A SER APLICADO MATERIAL (VERMELHO OU LARANJA)</t>
  </si>
  <si>
    <t>4.3</t>
  </si>
  <si>
    <t xml:space="preserve">PINTURA POLIURETÂNICA EM FAIXAS DE DEMARCAÇÃO DE PISO, DUAS (2) DEMÃOS, FAIXA COM LARGURA DE 5 CM
</t>
  </si>
  <si>
    <t>4.4</t>
  </si>
  <si>
    <t>ED-50514</t>
  </si>
  <si>
    <t>PREPARAÇÃO PARA EMASSAMENTO OU PINTURA (LÁTEX/ ACRÍLICA) EM PAREDE, INCLUSIVE UMA (1) DEMÃO DE SELADOR ACRÍLICO</t>
  </si>
  <si>
    <t>4.5</t>
  </si>
  <si>
    <t xml:space="preserve">ED-50451
</t>
  </si>
  <si>
    <t>PINTURA ACRÍLICA EM PAREDE, DUAS (2) DEMÃOS, EXCLUSIVE SELADOR ACRÍLICO E MASSA ACRÍLICA/CORRIDA (PVA)</t>
  </si>
  <si>
    <t>4.6</t>
  </si>
  <si>
    <t>PINTURA COM LIQUIBRILHO, DUAS (2) DEMÃOS</t>
  </si>
  <si>
    <t>4.7</t>
  </si>
  <si>
    <t>ED-50508</t>
  </si>
  <si>
    <t>LIXAMENTO MANUAL EM SUPERFÍCIE METÁLICA PARA REMOÇÃO DE TINTA</t>
  </si>
  <si>
    <t>4.8</t>
  </si>
  <si>
    <t>ED-50497</t>
  </si>
  <si>
    <t>PINTURA ESMALTE EM ESTRUTURA METÁLICA, DUAS (2) DEMÃOS, INCLUSIVE UMA (1) DEMÃO FUNDO ANTICORROSIVO</t>
  </si>
  <si>
    <t>Total: Item 04</t>
  </si>
  <si>
    <t>OUTROS</t>
  </si>
  <si>
    <t>5.1</t>
  </si>
  <si>
    <t>ORÇAMENTO</t>
  </si>
  <si>
    <t>PAR DE REDES ESPORTIVAS PARA GOLS</t>
  </si>
  <si>
    <t>UN</t>
  </si>
  <si>
    <t>5.2</t>
  </si>
  <si>
    <t>IMPERMEABILIZÇÃO</t>
  </si>
  <si>
    <t>5.3</t>
  </si>
  <si>
    <t>ED-50436</t>
  </si>
  <si>
    <t>PLANTIO DE GRAMA SÃO CARLOS EM PLACAS, INCLUSIVE TERRA VEGETAL E CONSERVAÇÃO POR TRINTA (30) DIAS</t>
  </si>
  <si>
    <t>Total: Item 05</t>
  </si>
  <si>
    <t>TOTAL GERAL DA OBRA</t>
  </si>
  <si>
    <t>REFORMA DA QUADRA POLIESPORTIVA DO BAIRRO ALVORADA</t>
  </si>
  <si>
    <r>
      <rPr>
        <b/>
        <u/>
        <sz val="12"/>
        <rFont val="Arial"/>
        <family val="2"/>
      </rPr>
      <t>PLANILHA ORÇAMENTÁRIA</t>
    </r>
  </si>
  <si>
    <r>
      <rPr>
        <b/>
        <sz val="7.5"/>
        <rFont val="Arial"/>
        <family val="2"/>
      </rPr>
      <t xml:space="preserve">OBRA: </t>
    </r>
    <r>
      <rPr>
        <sz val="7.5"/>
        <rFont val="Arial"/>
        <family val="2"/>
      </rPr>
      <t>REFORMA DA QUADRA ESPORTIVA DO BAIRRO ALVORADA</t>
    </r>
  </si>
  <si>
    <r>
      <rPr>
        <b/>
        <sz val="7.5"/>
        <rFont val="Arial"/>
        <family val="2"/>
      </rPr>
      <t xml:space="preserve">ÁREA (m²): </t>
    </r>
    <r>
      <rPr>
        <sz val="7.5"/>
        <rFont val="Arial"/>
        <family val="2"/>
      </rPr>
      <t>-</t>
    </r>
  </si>
  <si>
    <r>
      <rPr>
        <b/>
        <sz val="7.5"/>
        <rFont val="Arial"/>
        <family val="2"/>
      </rPr>
      <t xml:space="preserve">PROPRIETÁRIO: </t>
    </r>
    <r>
      <rPr>
        <sz val="7.5"/>
        <rFont val="Arial"/>
        <family val="2"/>
      </rPr>
      <t>MUNICÍPIO DE MOEMA-MG</t>
    </r>
  </si>
  <si>
    <t>CNPJ:</t>
  </si>
  <si>
    <t>18.301.044/0001-17</t>
  </si>
  <si>
    <r>
      <rPr>
        <b/>
        <sz val="7.5"/>
        <rFont val="Arial"/>
        <family val="2"/>
      </rPr>
      <t xml:space="preserve">PRAZO DE EXECUÇÃO:  </t>
    </r>
    <r>
      <rPr>
        <sz val="7.5"/>
        <rFont val="Arial"/>
        <family val="2"/>
      </rPr>
      <t>3 MESES</t>
    </r>
  </si>
  <si>
    <r>
      <rPr>
        <b/>
        <sz val="7.5"/>
        <rFont val="Arial"/>
        <family val="2"/>
      </rPr>
      <t xml:space="preserve">REGIME DE EXECUÇÃO DA OBRA: </t>
    </r>
    <r>
      <rPr>
        <sz val="7.5"/>
        <rFont val="Arial"/>
        <family val="2"/>
      </rPr>
      <t>EMPREITADA GLOBAL</t>
    </r>
  </si>
  <si>
    <t>BDI</t>
  </si>
  <si>
    <t>SEM Desoneração</t>
  </si>
  <si>
    <t>S</t>
  </si>
  <si>
    <t>COM Desoneração</t>
  </si>
  <si>
    <t>N</t>
  </si>
  <si>
    <t>Garantia (G) + Seguro (S):</t>
  </si>
  <si>
    <t>Composição do BDI, intervalos admissíveis e Fórmula de cálculo nos termos do Acórdão 2622/2013 do TCU.</t>
  </si>
  <si>
    <t>Risco (R) :</t>
  </si>
  <si>
    <t>Desp. financeiras (DF):</t>
  </si>
  <si>
    <t>Adm. Central (AC):</t>
  </si>
  <si>
    <t>Lucro (L):</t>
  </si>
  <si>
    <t>CPRB (DESONERAÇÃO):</t>
  </si>
  <si>
    <t>-</t>
  </si>
  <si>
    <t>Tributos (T):</t>
  </si>
  <si>
    <t>ITEM</t>
  </si>
  <si>
    <t>CÓDIGO</t>
  </si>
  <si>
    <t>DESCRIÇÃO DOS SERVIÇOS</t>
  </si>
  <si>
    <t>QUANT.</t>
  </si>
  <si>
    <t>VALORES (R$)</t>
  </si>
  <si>
    <t>UNITÁRIO</t>
  </si>
  <si>
    <t>UNITÁRIO BDI</t>
  </si>
  <si>
    <t>TOTAL ITEM</t>
  </si>
  <si>
    <t>1</t>
  </si>
  <si>
    <t>1.1</t>
  </si>
  <si>
    <t>ED-16660</t>
  </si>
  <si>
    <t>Total: Item 01</t>
  </si>
  <si>
    <r>
      <rPr>
        <sz val="8"/>
        <rFont val="Arial"/>
        <family val="2"/>
      </rPr>
      <t>FORNECIMENTO E COLOCAÇÃO DE PLACA DE
OBRA EM CHAPA GALVANIZADA #26, ESP. 0,45 MM, PLOTADA COM ADESIVO VINÍLICO, AFIXADA COM REBITES 4,8X40 MM, EM ESTRUTURA METÁLICA DE METALON 20X20 MM, ESP. 1,25 MM, INCLUSIVE SUPORTE EM EUCALIPTO AUTOCLAVADO PINTADO COM TINTA PVA DUAS
(2) DEMÃOS</t>
    </r>
  </si>
  <si>
    <r>
      <t xml:space="preserve">LOCAL: </t>
    </r>
    <r>
      <rPr>
        <sz val="7.5"/>
        <color theme="1"/>
        <rFont val="Arial"/>
        <family val="2"/>
      </rPr>
      <t>RUA CAETES, BAIRRO ALVORADA</t>
    </r>
  </si>
  <si>
    <t>SERVIÇOS PRELIMINARES</t>
  </si>
  <si>
    <r>
      <rPr>
        <b/>
        <sz val="7.5"/>
        <rFont val="Arial"/>
        <family val="2"/>
      </rPr>
      <t xml:space="preserve">DATA ORÇAMENTO: </t>
    </r>
    <r>
      <rPr>
        <sz val="7.5"/>
        <rFont val="Arial"/>
        <family val="2"/>
      </rPr>
      <t>22/04/2024</t>
    </r>
  </si>
  <si>
    <t>________________________________________</t>
  </si>
  <si>
    <t>ALAELSON ANTÔNIO DE OLIVEIRA</t>
  </si>
  <si>
    <t>PREFEITO MUNICIPAL</t>
  </si>
  <si>
    <t>EDUARDO GABRIEL BATISTA DA SILVA NUNES</t>
  </si>
  <si>
    <t>SECRETÁRIO DE OBRAS, ESTRADAS E SERVIÇOS</t>
  </si>
  <si>
    <t>ENGENHEIRO CIVIL, CREA: 297129/MG</t>
  </si>
  <si>
    <r>
      <rPr>
        <b/>
        <sz val="7.5"/>
        <rFont val="Arial"/>
        <family val="2"/>
      </rPr>
      <t xml:space="preserve">REFERÊNCIA: </t>
    </r>
    <r>
      <rPr>
        <sz val="7.5"/>
        <rFont val="Arial"/>
        <family val="2"/>
      </rPr>
      <t>SETOP/MG - REFERÊNCIA OUTUBRO DE 2023, SUDECAP OUTUBRO 2023 - SINAPI FEVEIRO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</si>
</sst>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9.5"/>
      <name val="Arial"/>
      <family val="2"/>
    </font>
    <font>
      <b/>
      <sz val="7.5"/>
      <name val="Arial"/>
      <family val="2"/>
    </font>
    <font>
      <b/>
      <sz val="11"/>
      <name val="Arial"/>
      <family val="2"/>
    </font>
    <font>
      <b/>
      <sz val="6.5"/>
      <name val="Arial"/>
      <family val="2"/>
    </font>
    <font>
      <b/>
      <sz val="6.5"/>
      <color rgb="FF000000"/>
      <name val="Arial"/>
      <family val="2"/>
    </font>
    <font>
      <b/>
      <sz val="7.5"/>
      <color rgb="FF000000"/>
      <name val="Arial"/>
      <family val="2"/>
    </font>
    <font>
      <b/>
      <sz val="10"/>
      <name val="Arial"/>
      <family val="2"/>
    </font>
    <font>
      <b/>
      <sz val="12"/>
      <name val="Arial"/>
      <family val="2"/>
    </font>
    <font>
      <b/>
      <u/>
      <sz val="12"/>
      <name val="Arial"/>
      <family val="2"/>
    </font>
    <font>
      <sz val="11"/>
      <color theme="1"/>
      <name val="Arial"/>
      <family val="2"/>
    </font>
    <font>
      <sz val="7.5"/>
      <name val="Arial"/>
      <family val="2"/>
    </font>
    <font>
      <sz val="7.5"/>
      <color rgb="FFFF0000"/>
      <name val="Arial"/>
      <family val="2"/>
    </font>
    <font>
      <sz val="6.5"/>
      <name val="Arial"/>
      <family val="2"/>
    </font>
    <font>
      <sz val="6.5"/>
      <color rgb="FF000000"/>
      <name val="Arial"/>
      <family val="2"/>
    </font>
    <font>
      <sz val="6"/>
      <name val="Arial"/>
      <family val="2"/>
    </font>
    <font>
      <b/>
      <sz val="8"/>
      <name val="Arial"/>
      <family val="2"/>
    </font>
    <font>
      <sz val="8"/>
      <name val="Arial"/>
      <family val="2"/>
    </font>
    <font>
      <sz val="8"/>
      <color theme="1"/>
      <name val="Arial"/>
      <family val="2"/>
    </font>
    <font>
      <sz val="8"/>
      <color rgb="FF000000"/>
      <name val="Arial"/>
      <family val="2"/>
    </font>
    <font>
      <b/>
      <sz val="7.5"/>
      <color theme="1"/>
      <name val="Arial"/>
      <family val="2"/>
    </font>
    <font>
      <sz val="7.5"/>
      <color theme="1"/>
      <name val="Arial"/>
      <family val="2"/>
    </font>
    <font>
      <sz val="10"/>
      <name val="Arial"/>
      <family val="2"/>
    </font>
    <font>
      <b/>
      <sz val="8"/>
      <color theme="1"/>
      <name val="Arial"/>
      <family val="2"/>
    </font>
  </fonts>
  <fills count="7">
    <fill>
      <patternFill patternType="none"/>
    </fill>
    <fill>
      <patternFill patternType="gray125"/>
    </fill>
    <fill>
      <patternFill patternType="solid">
        <fgColor rgb="FFF4E1A3"/>
      </patternFill>
    </fill>
    <fill>
      <patternFill patternType="solid">
        <fgColor rgb="FFFFFF99"/>
      </patternFill>
    </fill>
    <fill>
      <patternFill patternType="solid">
        <fgColor rgb="FFEFD477"/>
      </patternFill>
    </fill>
    <fill>
      <patternFill patternType="solid">
        <fgColor rgb="FF9DB5BE"/>
      </patternFill>
    </fill>
    <fill>
      <patternFill patternType="solid">
        <fgColor rgb="FFCEDADF"/>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2" fillId="0" borderId="0"/>
  </cellStyleXfs>
  <cellXfs count="66">
    <xf numFmtId="0" fontId="0" fillId="0" borderId="0" xfId="0"/>
    <xf numFmtId="0" fontId="0" fillId="0" borderId="0" xfId="0" applyFill="1" applyBorder="1" applyAlignment="1">
      <alignment horizontal="left" vertical="top"/>
    </xf>
    <xf numFmtId="0" fontId="2" fillId="0" borderId="0" xfId="0" applyFont="1" applyFill="1" applyBorder="1" applyAlignment="1">
      <alignment vertical="top" wrapText="1"/>
    </xf>
    <xf numFmtId="0" fontId="4" fillId="0" borderId="1" xfId="0" applyFont="1" applyFill="1" applyBorder="1" applyAlignment="1">
      <alignment horizontal="center" vertical="top" wrapText="1"/>
    </xf>
    <xf numFmtId="0" fontId="16" fillId="5"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2" fontId="19"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0" fillId="2" borderId="5" xfId="0" applyFont="1" applyFill="1" applyBorder="1" applyAlignment="1">
      <alignment horizontal="left" wrapText="1"/>
    </xf>
    <xf numFmtId="10" fontId="5" fillId="0" borderId="6" xfId="0" applyNumberFormat="1" applyFont="1" applyFill="1" applyBorder="1" applyAlignment="1">
      <alignment horizontal="right" vertical="top" shrinkToFit="1"/>
    </xf>
    <xf numFmtId="0" fontId="16" fillId="5" borderId="6" xfId="0" applyFont="1" applyFill="1" applyBorder="1" applyAlignment="1">
      <alignment horizontal="center" vertical="center" wrapText="1"/>
    </xf>
    <xf numFmtId="0" fontId="17" fillId="0" borderId="5" xfId="0" applyFont="1" applyFill="1" applyBorder="1" applyAlignment="1">
      <alignment horizontal="center" vertical="center" wrapText="1"/>
    </xf>
    <xf numFmtId="2" fontId="19" fillId="0" borderId="6" xfId="0" applyNumberFormat="1" applyFont="1" applyFill="1" applyBorder="1" applyAlignment="1">
      <alignment horizontal="left" vertical="center" indent="2" shrinkToFit="1"/>
    </xf>
    <xf numFmtId="4" fontId="17" fillId="0" borderId="6" xfId="0" applyNumberFormat="1" applyFont="1" applyFill="1" applyBorder="1" applyAlignment="1">
      <alignment horizontal="center" vertical="center" wrapText="1"/>
    </xf>
    <xf numFmtId="0" fontId="2" fillId="6" borderId="5" xfId="0" applyFont="1" applyFill="1" applyBorder="1" applyAlignment="1">
      <alignment horizontal="center" vertical="center" wrapText="1"/>
    </xf>
    <xf numFmtId="4" fontId="6" fillId="0" borderId="6" xfId="0" applyNumberFormat="1" applyFont="1" applyFill="1" applyBorder="1" applyAlignment="1">
      <alignment horizontal="center" vertical="center" shrinkToFit="1"/>
    </xf>
    <xf numFmtId="4" fontId="7" fillId="2" borderId="9" xfId="0" applyNumberFormat="1" applyFont="1" applyFill="1" applyBorder="1" applyAlignment="1">
      <alignment horizontal="center" vertical="center" wrapText="1"/>
    </xf>
    <xf numFmtId="2" fontId="6" fillId="0" borderId="6" xfId="0" applyNumberFormat="1" applyFont="1" applyFill="1" applyBorder="1" applyAlignment="1">
      <alignment horizontal="center" vertical="center" shrinkToFit="1"/>
    </xf>
    <xf numFmtId="0" fontId="7" fillId="0" borderId="0" xfId="0" applyFont="1" applyAlignment="1"/>
    <xf numFmtId="0" fontId="18" fillId="0" borderId="0" xfId="0" applyFont="1" applyAlignment="1">
      <alignment horizontal="center"/>
    </xf>
    <xf numFmtId="0" fontId="18" fillId="0" borderId="0" xfId="0" applyFont="1" applyFill="1" applyBorder="1" applyAlignment="1">
      <alignment horizontal="left" vertical="top"/>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16" fillId="5" borderId="6" xfId="0" applyFont="1" applyFill="1" applyBorder="1" applyAlignment="1">
      <alignment horizontal="center" vertical="center" wrapText="1"/>
    </xf>
    <xf numFmtId="10" fontId="14" fillId="3" borderId="1" xfId="0" applyNumberFormat="1" applyFont="1" applyFill="1" applyBorder="1" applyAlignment="1">
      <alignment horizontal="center" vertical="top" shrinkToFit="1"/>
    </xf>
    <xf numFmtId="0" fontId="13" fillId="0" borderId="5"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3" borderId="1" xfId="0" applyFont="1" applyFill="1" applyBorder="1" applyAlignment="1">
      <alignment horizontal="center" vertical="top" wrapText="1"/>
    </xf>
    <xf numFmtId="0" fontId="10" fillId="4" borderId="5" xfId="0" applyFont="1" applyFill="1" applyBorder="1" applyAlignment="1">
      <alignment horizontal="left" wrapText="1"/>
    </xf>
    <xf numFmtId="0" fontId="10" fillId="4" borderId="1" xfId="0" applyFont="1" applyFill="1" applyBorder="1" applyAlignment="1">
      <alignment horizontal="left" wrapText="1"/>
    </xf>
    <xf numFmtId="0" fontId="10" fillId="4" borderId="6" xfId="0" applyFont="1" applyFill="1" applyBorder="1" applyAlignment="1">
      <alignment horizontal="left" wrapText="1"/>
    </xf>
    <xf numFmtId="0" fontId="16" fillId="5"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0" borderId="5" xfId="0" applyFont="1" applyFill="1" applyBorder="1" applyAlignment="1">
      <alignment horizontal="left" vertical="top" wrapText="1"/>
    </xf>
    <xf numFmtId="0" fontId="15" fillId="0" borderId="1" xfId="0" applyFont="1" applyFill="1" applyBorder="1" applyAlignment="1">
      <alignment horizontal="left"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top" wrapText="1"/>
    </xf>
    <xf numFmtId="0" fontId="13" fillId="0" borderId="1" xfId="0" applyFont="1" applyFill="1" applyBorder="1" applyAlignment="1">
      <alignment horizontal="left" vertical="top" wrapText="1" indent="5"/>
    </xf>
    <xf numFmtId="0" fontId="10" fillId="0" borderId="2" xfId="0" applyFont="1" applyFill="1" applyBorder="1" applyAlignment="1">
      <alignment horizontal="left" vertical="top" wrapText="1"/>
    </xf>
    <xf numFmtId="0" fontId="10" fillId="0" borderId="5" xfId="0" applyFont="1" applyFill="1" applyBorder="1" applyAlignment="1">
      <alignment horizontal="left" vertical="top" wrapText="1"/>
    </xf>
    <xf numFmtId="0" fontId="11" fillId="0" borderId="1"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2" borderId="1" xfId="0" applyFont="1" applyFill="1" applyBorder="1" applyAlignment="1">
      <alignment horizontal="left" wrapText="1"/>
    </xf>
    <xf numFmtId="0" fontId="10" fillId="2" borderId="6" xfId="0" applyFont="1" applyFill="1" applyBorder="1" applyAlignment="1">
      <alignment horizontal="left"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21"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0" xfId="0" applyFont="1" applyAlignment="1">
      <alignment horizontal="center"/>
    </xf>
    <xf numFmtId="0" fontId="16" fillId="0" borderId="0" xfId="0" applyFont="1" applyAlignment="1">
      <alignment horizontal="center"/>
    </xf>
    <xf numFmtId="0" fontId="23" fillId="0" borderId="0" xfId="0" applyFont="1" applyFill="1" applyBorder="1" applyAlignment="1">
      <alignment horizontal="center" vertical="top"/>
    </xf>
    <xf numFmtId="0" fontId="18" fillId="0" borderId="0" xfId="0" applyFont="1" applyFill="1" applyBorder="1" applyAlignment="1">
      <alignment horizontal="center" vertical="top"/>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67716</xdr:colOff>
      <xdr:row>0</xdr:row>
      <xdr:rowOff>188328</xdr:rowOff>
    </xdr:from>
    <xdr:ext cx="674649" cy="726579"/>
    <xdr:pic>
      <xdr:nvPicPr>
        <xdr:cNvPr id="3" name="image1.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716" y="188328"/>
          <a:ext cx="674649" cy="726579"/>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1"/>
  <sheetViews>
    <sheetView tabSelected="1" topLeftCell="A43" zoomScale="85" zoomScaleNormal="85" workbookViewId="0">
      <selection activeCell="I72" sqref="I72"/>
    </sheetView>
  </sheetViews>
  <sheetFormatPr defaultRowHeight="15" x14ac:dyDescent="0.25"/>
  <cols>
    <col min="1" max="1" width="11.5703125" style="1" customWidth="1"/>
    <col min="2" max="2" width="13" style="1" customWidth="1"/>
    <col min="3" max="3" width="37" style="1" customWidth="1"/>
    <col min="4" max="4" width="7.5703125" style="1" customWidth="1"/>
    <col min="5" max="5" width="10.42578125" style="1" customWidth="1"/>
    <col min="6" max="6" width="8.140625" style="1" customWidth="1"/>
    <col min="7" max="7" width="10.85546875" style="1" customWidth="1"/>
    <col min="8" max="8" width="11.42578125" style="1" customWidth="1"/>
    <col min="9" max="16384" width="9.140625" style="1"/>
  </cols>
  <sheetData>
    <row r="1" spans="1:8" ht="18" customHeight="1" x14ac:dyDescent="0.25">
      <c r="A1" s="49"/>
      <c r="B1" s="57" t="s">
        <v>66</v>
      </c>
      <c r="C1" s="57"/>
      <c r="D1" s="57"/>
      <c r="E1" s="57"/>
      <c r="F1" s="57"/>
      <c r="G1" s="57"/>
      <c r="H1" s="58"/>
    </row>
    <row r="2" spans="1:8" ht="16.350000000000001" customHeight="1" x14ac:dyDescent="0.25">
      <c r="A2" s="50"/>
      <c r="B2" s="51" t="s">
        <v>67</v>
      </c>
      <c r="C2" s="51"/>
      <c r="D2" s="51"/>
      <c r="E2" s="51"/>
      <c r="F2" s="51" t="s">
        <v>68</v>
      </c>
      <c r="G2" s="51"/>
      <c r="H2" s="52"/>
    </row>
    <row r="3" spans="1:8" ht="13.5" customHeight="1" x14ac:dyDescent="0.25">
      <c r="A3" s="50"/>
      <c r="B3" s="59" t="s">
        <v>69</v>
      </c>
      <c r="C3" s="59"/>
      <c r="D3" s="59"/>
      <c r="E3" s="59"/>
      <c r="F3" s="9" t="s">
        <v>70</v>
      </c>
      <c r="G3" s="51" t="s">
        <v>71</v>
      </c>
      <c r="H3" s="52"/>
    </row>
    <row r="4" spans="1:8" ht="10.5" customHeight="1" x14ac:dyDescent="0.25">
      <c r="A4" s="50"/>
      <c r="B4" s="60" t="s">
        <v>101</v>
      </c>
      <c r="C4" s="61"/>
      <c r="D4" s="61"/>
      <c r="E4" s="61"/>
      <c r="F4" s="51" t="s">
        <v>103</v>
      </c>
      <c r="G4" s="53"/>
      <c r="H4" s="54"/>
    </row>
    <row r="5" spans="1:8" ht="24" customHeight="1" x14ac:dyDescent="0.25">
      <c r="A5" s="50"/>
      <c r="B5" s="51" t="s">
        <v>110</v>
      </c>
      <c r="C5" s="51"/>
      <c r="D5" s="51"/>
      <c r="E5" s="51"/>
      <c r="F5" s="53" t="s">
        <v>72</v>
      </c>
      <c r="G5" s="53"/>
      <c r="H5" s="54"/>
    </row>
    <row r="6" spans="1:8" ht="10.35" customHeight="1" x14ac:dyDescent="0.25">
      <c r="A6" s="50"/>
      <c r="B6" s="59" t="s">
        <v>73</v>
      </c>
      <c r="C6" s="59"/>
      <c r="D6" s="59"/>
      <c r="E6" s="59"/>
      <c r="F6" s="53"/>
      <c r="G6" s="53"/>
      <c r="H6" s="54"/>
    </row>
    <row r="7" spans="1:8" ht="7.35" customHeight="1" x14ac:dyDescent="0.2">
      <c r="A7" s="10"/>
      <c r="B7" s="55"/>
      <c r="C7" s="55"/>
      <c r="D7" s="55"/>
      <c r="E7" s="55"/>
      <c r="F7" s="55"/>
      <c r="G7" s="55"/>
      <c r="H7" s="56"/>
    </row>
    <row r="8" spans="1:8" ht="9" customHeight="1" x14ac:dyDescent="0.25">
      <c r="A8" s="46" t="s">
        <v>74</v>
      </c>
      <c r="B8" s="47"/>
      <c r="C8" s="47"/>
      <c r="D8" s="48" t="s">
        <v>75</v>
      </c>
      <c r="E8" s="48"/>
      <c r="F8" s="48"/>
      <c r="G8" s="3" t="s">
        <v>76</v>
      </c>
      <c r="H8" s="11">
        <v>0.24590000000000001</v>
      </c>
    </row>
    <row r="9" spans="1:8" ht="9" customHeight="1" x14ac:dyDescent="0.25">
      <c r="A9" s="46"/>
      <c r="B9" s="47"/>
      <c r="C9" s="47"/>
      <c r="D9" s="48" t="s">
        <v>77</v>
      </c>
      <c r="E9" s="48"/>
      <c r="F9" s="48"/>
      <c r="G9" s="3" t="s">
        <v>78</v>
      </c>
      <c r="H9" s="11">
        <v>0</v>
      </c>
    </row>
    <row r="10" spans="1:8" ht="9" customHeight="1" x14ac:dyDescent="0.25">
      <c r="A10" s="35" t="s">
        <v>79</v>
      </c>
      <c r="B10" s="36"/>
      <c r="C10" s="36"/>
      <c r="D10" s="34">
        <v>0.01</v>
      </c>
      <c r="E10" s="34"/>
      <c r="F10" s="42" t="s">
        <v>80</v>
      </c>
      <c r="G10" s="42"/>
      <c r="H10" s="43"/>
    </row>
    <row r="11" spans="1:8" ht="9" customHeight="1" x14ac:dyDescent="0.25">
      <c r="A11" s="35" t="s">
        <v>81</v>
      </c>
      <c r="B11" s="36"/>
      <c r="C11" s="36"/>
      <c r="D11" s="34">
        <v>1.2699999999999999E-2</v>
      </c>
      <c r="E11" s="34"/>
      <c r="F11" s="42"/>
      <c r="G11" s="42"/>
      <c r="H11" s="43"/>
    </row>
    <row r="12" spans="1:8" ht="9" customHeight="1" x14ac:dyDescent="0.25">
      <c r="A12" s="44" t="s">
        <v>82</v>
      </c>
      <c r="B12" s="45"/>
      <c r="C12" s="45"/>
      <c r="D12" s="34">
        <v>9.2999999999999992E-3</v>
      </c>
      <c r="E12" s="34"/>
      <c r="F12" s="42"/>
      <c r="G12" s="42"/>
      <c r="H12" s="43"/>
    </row>
    <row r="13" spans="1:8" ht="9" customHeight="1" x14ac:dyDescent="0.25">
      <c r="A13" s="35" t="s">
        <v>83</v>
      </c>
      <c r="B13" s="36"/>
      <c r="C13" s="36"/>
      <c r="D13" s="34">
        <v>5.5E-2</v>
      </c>
      <c r="E13" s="34"/>
      <c r="F13" s="42"/>
      <c r="G13" s="42"/>
      <c r="H13" s="43"/>
    </row>
    <row r="14" spans="1:8" ht="9" customHeight="1" x14ac:dyDescent="0.25">
      <c r="A14" s="35" t="s">
        <v>84</v>
      </c>
      <c r="B14" s="36"/>
      <c r="C14" s="36"/>
      <c r="D14" s="34">
        <v>7.4999999999999997E-2</v>
      </c>
      <c r="E14" s="34"/>
      <c r="F14" s="42"/>
      <c r="G14" s="42"/>
      <c r="H14" s="43"/>
    </row>
    <row r="15" spans="1:8" ht="9" customHeight="1" x14ac:dyDescent="0.25">
      <c r="A15" s="35" t="s">
        <v>85</v>
      </c>
      <c r="B15" s="36"/>
      <c r="C15" s="36"/>
      <c r="D15" s="37" t="s">
        <v>86</v>
      </c>
      <c r="E15" s="37"/>
      <c r="F15" s="42"/>
      <c r="G15" s="42"/>
      <c r="H15" s="43"/>
    </row>
    <row r="16" spans="1:8" ht="9" customHeight="1" x14ac:dyDescent="0.25">
      <c r="A16" s="35" t="s">
        <v>87</v>
      </c>
      <c r="B16" s="36"/>
      <c r="C16" s="36"/>
      <c r="D16" s="34">
        <v>6.1499999999999999E-2</v>
      </c>
      <c r="E16" s="34"/>
      <c r="F16" s="42"/>
      <c r="G16" s="42"/>
      <c r="H16" s="43"/>
    </row>
    <row r="17" spans="1:8" ht="6.95" customHeight="1" x14ac:dyDescent="0.2">
      <c r="A17" s="38"/>
      <c r="B17" s="39"/>
      <c r="C17" s="39"/>
      <c r="D17" s="39"/>
      <c r="E17" s="39"/>
      <c r="F17" s="39"/>
      <c r="G17" s="39"/>
      <c r="H17" s="40"/>
    </row>
    <row r="18" spans="1:8" ht="9" customHeight="1" x14ac:dyDescent="0.25">
      <c r="A18" s="41" t="s">
        <v>88</v>
      </c>
      <c r="B18" s="32" t="s">
        <v>89</v>
      </c>
      <c r="C18" s="32" t="s">
        <v>90</v>
      </c>
      <c r="D18" s="32" t="s">
        <v>57</v>
      </c>
      <c r="E18" s="32" t="s">
        <v>91</v>
      </c>
      <c r="F18" s="32" t="s">
        <v>92</v>
      </c>
      <c r="G18" s="32"/>
      <c r="H18" s="33"/>
    </row>
    <row r="19" spans="1:8" ht="10.35" customHeight="1" x14ac:dyDescent="0.25">
      <c r="A19" s="41"/>
      <c r="B19" s="32"/>
      <c r="C19" s="32"/>
      <c r="D19" s="32"/>
      <c r="E19" s="32"/>
      <c r="F19" s="4" t="s">
        <v>93</v>
      </c>
      <c r="G19" s="4" t="s">
        <v>94</v>
      </c>
      <c r="H19" s="12" t="s">
        <v>95</v>
      </c>
    </row>
    <row r="20" spans="1:8" ht="16.7" customHeight="1" x14ac:dyDescent="0.25">
      <c r="A20" s="25" t="s">
        <v>65</v>
      </c>
      <c r="B20" s="26"/>
      <c r="C20" s="26"/>
      <c r="D20" s="26"/>
      <c r="E20" s="26"/>
      <c r="F20" s="26"/>
      <c r="G20" s="26"/>
      <c r="H20" s="27"/>
    </row>
    <row r="21" spans="1:8" ht="10.35" customHeight="1" x14ac:dyDescent="0.25">
      <c r="A21" s="16" t="s">
        <v>96</v>
      </c>
      <c r="B21" s="28" t="s">
        <v>102</v>
      </c>
      <c r="C21" s="28"/>
      <c r="D21" s="28"/>
      <c r="E21" s="28"/>
      <c r="F21" s="28"/>
      <c r="G21" s="28"/>
      <c r="H21" s="29"/>
    </row>
    <row r="22" spans="1:8" ht="90" x14ac:dyDescent="0.25">
      <c r="A22" s="13" t="s">
        <v>97</v>
      </c>
      <c r="B22" s="5" t="s">
        <v>98</v>
      </c>
      <c r="C22" s="7" t="s">
        <v>100</v>
      </c>
      <c r="D22" s="5" t="s">
        <v>4</v>
      </c>
      <c r="E22" s="6">
        <v>4.5</v>
      </c>
      <c r="F22" s="6">
        <v>310.26</v>
      </c>
      <c r="G22" s="6">
        <f>F22+F22*H8</f>
        <v>386.55293399999999</v>
      </c>
      <c r="H22" s="14">
        <f>G22*E22</f>
        <v>1739.4882029999999</v>
      </c>
    </row>
    <row r="23" spans="1:8" x14ac:dyDescent="0.25">
      <c r="A23" s="30" t="s">
        <v>99</v>
      </c>
      <c r="B23" s="31"/>
      <c r="C23" s="31"/>
      <c r="D23" s="31"/>
      <c r="E23" s="31"/>
      <c r="F23" s="31"/>
      <c r="G23" s="31"/>
      <c r="H23" s="19">
        <f>SUM(H22)</f>
        <v>1739.4882029999999</v>
      </c>
    </row>
    <row r="24" spans="1:8" ht="12.75" customHeight="1" x14ac:dyDescent="0.25">
      <c r="A24" s="16">
        <v>2</v>
      </c>
      <c r="B24" s="28" t="s">
        <v>0</v>
      </c>
      <c r="C24" s="28"/>
      <c r="D24" s="28"/>
      <c r="E24" s="28"/>
      <c r="F24" s="28"/>
      <c r="G24" s="28"/>
      <c r="H24" s="29"/>
    </row>
    <row r="25" spans="1:8" ht="67.5" x14ac:dyDescent="0.25">
      <c r="A25" s="13" t="s">
        <v>1</v>
      </c>
      <c r="B25" s="5" t="s">
        <v>2</v>
      </c>
      <c r="C25" s="8" t="s">
        <v>3</v>
      </c>
      <c r="D25" s="5" t="s">
        <v>4</v>
      </c>
      <c r="E25" s="6">
        <v>674.1</v>
      </c>
      <c r="F25" s="6">
        <v>22.02</v>
      </c>
      <c r="G25" s="6">
        <f>F25+F25*$H$8</f>
        <v>27.434718</v>
      </c>
      <c r="H25" s="14">
        <f>G25*E25</f>
        <v>18493.743403799999</v>
      </c>
    </row>
    <row r="26" spans="1:8" x14ac:dyDescent="0.25">
      <c r="A26" s="30" t="s">
        <v>5</v>
      </c>
      <c r="B26" s="31"/>
      <c r="C26" s="31"/>
      <c r="D26" s="31"/>
      <c r="E26" s="31"/>
      <c r="F26" s="31"/>
      <c r="G26" s="31"/>
      <c r="H26" s="17">
        <f>SUM(H25:H25)</f>
        <v>18493.743403799999</v>
      </c>
    </row>
    <row r="27" spans="1:8" x14ac:dyDescent="0.25">
      <c r="A27" s="16">
        <v>3</v>
      </c>
      <c r="B27" s="28" t="s">
        <v>6</v>
      </c>
      <c r="C27" s="28"/>
      <c r="D27" s="28"/>
      <c r="E27" s="28"/>
      <c r="F27" s="28"/>
      <c r="G27" s="28"/>
      <c r="H27" s="29"/>
    </row>
    <row r="28" spans="1:8" ht="56.25" x14ac:dyDescent="0.25">
      <c r="A28" s="13" t="s">
        <v>7</v>
      </c>
      <c r="B28" s="5" t="s">
        <v>8</v>
      </c>
      <c r="C28" s="7" t="s">
        <v>9</v>
      </c>
      <c r="D28" s="5" t="s">
        <v>4</v>
      </c>
      <c r="E28" s="6">
        <v>674.1</v>
      </c>
      <c r="F28" s="6">
        <v>4.8099999999999996</v>
      </c>
      <c r="G28" s="6">
        <f t="shared" ref="G28:G34" si="0">$F28*$H$8+$F28</f>
        <v>5.9927789999999996</v>
      </c>
      <c r="H28" s="15">
        <f>$G28*$E28</f>
        <v>4039.7323238999998</v>
      </c>
    </row>
    <row r="29" spans="1:8" ht="33.75" x14ac:dyDescent="0.25">
      <c r="A29" s="13" t="s">
        <v>10</v>
      </c>
      <c r="B29" s="5">
        <v>96622</v>
      </c>
      <c r="C29" s="7" t="s">
        <v>11</v>
      </c>
      <c r="D29" s="5" t="s">
        <v>12</v>
      </c>
      <c r="E29" s="6">
        <f>674.1*0.05</f>
        <v>33.705000000000005</v>
      </c>
      <c r="F29" s="6">
        <v>176.5</v>
      </c>
      <c r="G29" s="6">
        <f t="shared" si="0"/>
        <v>219.90135000000001</v>
      </c>
      <c r="H29" s="15">
        <f t="shared" ref="H29:H34" si="1">$G29*$E29</f>
        <v>7411.7750017500011</v>
      </c>
    </row>
    <row r="30" spans="1:8" ht="22.5" x14ac:dyDescent="0.25">
      <c r="A30" s="13" t="s">
        <v>13</v>
      </c>
      <c r="B30" s="5" t="s">
        <v>14</v>
      </c>
      <c r="C30" s="7" t="s">
        <v>15</v>
      </c>
      <c r="D30" s="5" t="s">
        <v>4</v>
      </c>
      <c r="E30" s="6">
        <v>674.1</v>
      </c>
      <c r="F30" s="6">
        <v>2.94</v>
      </c>
      <c r="G30" s="6">
        <f t="shared" si="0"/>
        <v>3.6629459999999998</v>
      </c>
      <c r="H30" s="15">
        <f t="shared" si="1"/>
        <v>2469.1918986000001</v>
      </c>
    </row>
    <row r="31" spans="1:8" ht="45" x14ac:dyDescent="0.25">
      <c r="A31" s="13" t="s">
        <v>16</v>
      </c>
      <c r="B31" s="5" t="s">
        <v>17</v>
      </c>
      <c r="C31" s="7" t="s">
        <v>18</v>
      </c>
      <c r="D31" s="5" t="s">
        <v>4</v>
      </c>
      <c r="E31" s="6">
        <v>674.1</v>
      </c>
      <c r="F31" s="6">
        <v>20.75</v>
      </c>
      <c r="G31" s="6">
        <f t="shared" si="0"/>
        <v>25.852425</v>
      </c>
      <c r="H31" s="15">
        <f t="shared" si="1"/>
        <v>17427.1196925</v>
      </c>
    </row>
    <row r="32" spans="1:8" ht="45" x14ac:dyDescent="0.25">
      <c r="A32" s="13" t="s">
        <v>19</v>
      </c>
      <c r="B32" s="5" t="s">
        <v>20</v>
      </c>
      <c r="C32" s="7" t="s">
        <v>21</v>
      </c>
      <c r="D32" s="5" t="s">
        <v>12</v>
      </c>
      <c r="E32" s="6">
        <f>674.1*0.1</f>
        <v>67.410000000000011</v>
      </c>
      <c r="F32" s="6">
        <v>685.55</v>
      </c>
      <c r="G32" s="6">
        <f t="shared" si="0"/>
        <v>854.12674499999991</v>
      </c>
      <c r="H32" s="15">
        <f t="shared" si="1"/>
        <v>57576.68388045</v>
      </c>
    </row>
    <row r="33" spans="1:8" ht="45" x14ac:dyDescent="0.25">
      <c r="A33" s="13" t="s">
        <v>22</v>
      </c>
      <c r="B33" s="5" t="s">
        <v>23</v>
      </c>
      <c r="C33" s="7" t="s">
        <v>24</v>
      </c>
      <c r="D33" s="5" t="s">
        <v>4</v>
      </c>
      <c r="E33" s="6">
        <v>674.1</v>
      </c>
      <c r="F33" s="6">
        <v>13.19</v>
      </c>
      <c r="G33" s="6">
        <f t="shared" si="0"/>
        <v>16.433420999999999</v>
      </c>
      <c r="H33" s="15">
        <f t="shared" si="1"/>
        <v>11077.769096099999</v>
      </c>
    </row>
    <row r="34" spans="1:8" ht="22.5" x14ac:dyDescent="0.25">
      <c r="A34" s="13" t="s">
        <v>25</v>
      </c>
      <c r="B34" s="5" t="s">
        <v>26</v>
      </c>
      <c r="C34" s="7" t="s">
        <v>27</v>
      </c>
      <c r="D34" s="5" t="s">
        <v>28</v>
      </c>
      <c r="E34" s="6">
        <v>636</v>
      </c>
      <c r="F34" s="6">
        <v>2.13</v>
      </c>
      <c r="G34" s="6">
        <f t="shared" si="0"/>
        <v>2.6537669999999998</v>
      </c>
      <c r="H34" s="15">
        <f t="shared" si="1"/>
        <v>1687.7958119999998</v>
      </c>
    </row>
    <row r="35" spans="1:8" x14ac:dyDescent="0.25">
      <c r="A35" s="30" t="s">
        <v>29</v>
      </c>
      <c r="B35" s="31"/>
      <c r="C35" s="31"/>
      <c r="D35" s="31"/>
      <c r="E35" s="31"/>
      <c r="F35" s="31"/>
      <c r="G35" s="31"/>
      <c r="H35" s="17">
        <f>SUM(H28:H34)</f>
        <v>101690.0677053</v>
      </c>
    </row>
    <row r="36" spans="1:8" x14ac:dyDescent="0.25">
      <c r="A36" s="16">
        <v>4</v>
      </c>
      <c r="B36" s="28" t="s">
        <v>30</v>
      </c>
      <c r="C36" s="28"/>
      <c r="D36" s="28"/>
      <c r="E36" s="28"/>
      <c r="F36" s="28"/>
      <c r="G36" s="28"/>
      <c r="H36" s="29"/>
    </row>
    <row r="37" spans="1:8" ht="45" x14ac:dyDescent="0.25">
      <c r="A37" s="13" t="s">
        <v>31</v>
      </c>
      <c r="B37" s="5" t="s">
        <v>32</v>
      </c>
      <c r="C37" s="8" t="s">
        <v>33</v>
      </c>
      <c r="D37" s="5" t="s">
        <v>4</v>
      </c>
      <c r="E37" s="6">
        <v>440</v>
      </c>
      <c r="F37" s="6">
        <v>32.19</v>
      </c>
      <c r="G37" s="6">
        <f t="shared" ref="G37:G48" si="2">$F37*$H$8+$F37</f>
        <v>40.105520999999996</v>
      </c>
      <c r="H37" s="15">
        <f t="shared" ref="H37:H49" si="3">$G37*$E37</f>
        <v>17646.429239999998</v>
      </c>
    </row>
    <row r="38" spans="1:8" ht="45" x14ac:dyDescent="0.25">
      <c r="A38" s="13" t="s">
        <v>34</v>
      </c>
      <c r="B38" s="5" t="s">
        <v>32</v>
      </c>
      <c r="C38" s="8" t="s">
        <v>35</v>
      </c>
      <c r="D38" s="5" t="s">
        <v>4</v>
      </c>
      <c r="E38" s="6">
        <v>234.1</v>
      </c>
      <c r="F38" s="6">
        <v>29.76</v>
      </c>
      <c r="G38" s="6">
        <f t="shared" si="2"/>
        <v>37.077984000000001</v>
      </c>
      <c r="H38" s="15">
        <f t="shared" si="3"/>
        <v>8679.9560543999996</v>
      </c>
    </row>
    <row r="39" spans="1:8" ht="45.75" customHeight="1" x14ac:dyDescent="0.25">
      <c r="A39" s="13" t="s">
        <v>36</v>
      </c>
      <c r="B39" s="5" t="s">
        <v>32</v>
      </c>
      <c r="C39" s="8" t="s">
        <v>37</v>
      </c>
      <c r="D39" s="5" t="s">
        <v>28</v>
      </c>
      <c r="E39" s="6">
        <v>283.32</v>
      </c>
      <c r="F39" s="6">
        <v>35.93</v>
      </c>
      <c r="G39" s="6">
        <f t="shared" si="2"/>
        <v>44.765186999999997</v>
      </c>
      <c r="H39" s="15">
        <f t="shared" si="3"/>
        <v>12682.872780839998</v>
      </c>
    </row>
    <row r="40" spans="1:8" ht="45" x14ac:dyDescent="0.25">
      <c r="A40" s="13" t="s">
        <v>38</v>
      </c>
      <c r="B40" s="5" t="s">
        <v>39</v>
      </c>
      <c r="C40" s="8" t="s">
        <v>40</v>
      </c>
      <c r="D40" s="5" t="s">
        <v>4</v>
      </c>
      <c r="E40" s="6">
        <v>556</v>
      </c>
      <c r="F40" s="6">
        <v>6.82</v>
      </c>
      <c r="G40" s="6">
        <f t="shared" si="2"/>
        <v>8.4970379999999999</v>
      </c>
      <c r="H40" s="15">
        <f t="shared" si="3"/>
        <v>4724.3531279999997</v>
      </c>
    </row>
    <row r="41" spans="1:8" ht="33.75" x14ac:dyDescent="0.25">
      <c r="A41" s="13" t="s">
        <v>41</v>
      </c>
      <c r="B41" s="5" t="s">
        <v>42</v>
      </c>
      <c r="C41" s="8" t="s">
        <v>43</v>
      </c>
      <c r="D41" s="5" t="s">
        <v>4</v>
      </c>
      <c r="E41" s="6">
        <f>E40</f>
        <v>556</v>
      </c>
      <c r="F41" s="6">
        <v>15.14</v>
      </c>
      <c r="G41" s="6">
        <f t="shared" si="2"/>
        <v>18.862926000000002</v>
      </c>
      <c r="H41" s="15">
        <f t="shared" si="3"/>
        <v>10487.786856000001</v>
      </c>
    </row>
    <row r="42" spans="1:8" x14ac:dyDescent="0.25">
      <c r="A42" s="13" t="s">
        <v>44</v>
      </c>
      <c r="B42" s="5" t="s">
        <v>32</v>
      </c>
      <c r="C42" s="7" t="s">
        <v>45</v>
      </c>
      <c r="D42" s="5" t="s">
        <v>4</v>
      </c>
      <c r="E42" s="6">
        <v>129.56</v>
      </c>
      <c r="F42" s="6">
        <v>11.66</v>
      </c>
      <c r="G42" s="6">
        <f t="shared" si="2"/>
        <v>14.527194</v>
      </c>
      <c r="H42" s="15">
        <f>$G42*$E42</f>
        <v>1882.1432546399999</v>
      </c>
    </row>
    <row r="43" spans="1:8" ht="22.5" x14ac:dyDescent="0.25">
      <c r="A43" s="13" t="s">
        <v>46</v>
      </c>
      <c r="B43" s="5" t="s">
        <v>47</v>
      </c>
      <c r="C43" s="8" t="s">
        <v>48</v>
      </c>
      <c r="D43" s="5" t="s">
        <v>4</v>
      </c>
      <c r="E43" s="6">
        <v>96.38</v>
      </c>
      <c r="F43" s="6">
        <v>5.01</v>
      </c>
      <c r="G43" s="6">
        <f t="shared" si="2"/>
        <v>6.2419589999999996</v>
      </c>
      <c r="H43" s="15">
        <f t="shared" si="3"/>
        <v>601.60000841999988</v>
      </c>
    </row>
    <row r="44" spans="1:8" ht="33.75" x14ac:dyDescent="0.25">
      <c r="A44" s="13" t="s">
        <v>49</v>
      </c>
      <c r="B44" s="5" t="s">
        <v>50</v>
      </c>
      <c r="C44" s="8" t="s">
        <v>51</v>
      </c>
      <c r="D44" s="5" t="s">
        <v>4</v>
      </c>
      <c r="E44" s="6">
        <f>E43</f>
        <v>96.38</v>
      </c>
      <c r="F44" s="6">
        <v>37.840000000000003</v>
      </c>
      <c r="G44" s="6">
        <f t="shared" si="2"/>
        <v>47.144856000000004</v>
      </c>
      <c r="H44" s="15">
        <f t="shared" si="3"/>
        <v>4543.8212212799999</v>
      </c>
    </row>
    <row r="45" spans="1:8" ht="12.75" customHeight="1" x14ac:dyDescent="0.25">
      <c r="A45" s="30" t="s">
        <v>52</v>
      </c>
      <c r="B45" s="31"/>
      <c r="C45" s="31"/>
      <c r="D45" s="31"/>
      <c r="E45" s="31"/>
      <c r="F45" s="31"/>
      <c r="G45" s="31"/>
      <c r="H45" s="17">
        <f>SUM(H37:H44)</f>
        <v>61248.962543579997</v>
      </c>
    </row>
    <row r="46" spans="1:8" x14ac:dyDescent="0.25">
      <c r="A46" s="16">
        <v>5</v>
      </c>
      <c r="B46" s="28" t="s">
        <v>53</v>
      </c>
      <c r="C46" s="28"/>
      <c r="D46" s="28"/>
      <c r="E46" s="28"/>
      <c r="F46" s="28"/>
      <c r="G46" s="28"/>
      <c r="H46" s="29"/>
    </row>
    <row r="47" spans="1:8" x14ac:dyDescent="0.25">
      <c r="A47" s="13" t="s">
        <v>54</v>
      </c>
      <c r="B47" s="5" t="s">
        <v>55</v>
      </c>
      <c r="C47" s="7" t="s">
        <v>56</v>
      </c>
      <c r="D47" s="5" t="s">
        <v>57</v>
      </c>
      <c r="E47" s="6">
        <v>1</v>
      </c>
      <c r="F47" s="6">
        <v>219</v>
      </c>
      <c r="G47" s="6">
        <f t="shared" si="2"/>
        <v>272.85210000000001</v>
      </c>
      <c r="H47" s="15">
        <f t="shared" si="3"/>
        <v>272.85210000000001</v>
      </c>
    </row>
    <row r="48" spans="1:8" x14ac:dyDescent="0.25">
      <c r="A48" s="13" t="s">
        <v>58</v>
      </c>
      <c r="B48" s="5" t="s">
        <v>32</v>
      </c>
      <c r="C48" s="8" t="s">
        <v>59</v>
      </c>
      <c r="D48" s="5" t="s">
        <v>28</v>
      </c>
      <c r="E48" s="6">
        <v>177.1</v>
      </c>
      <c r="F48" s="6">
        <v>37.33</v>
      </c>
      <c r="G48" s="6">
        <f t="shared" si="2"/>
        <v>46.509446999999994</v>
      </c>
      <c r="H48" s="15">
        <f t="shared" si="3"/>
        <v>8236.8230636999979</v>
      </c>
    </row>
    <row r="49" spans="1:14" ht="33.75" x14ac:dyDescent="0.25">
      <c r="A49" s="13" t="s">
        <v>60</v>
      </c>
      <c r="B49" s="5" t="s">
        <v>61</v>
      </c>
      <c r="C49" s="8" t="s">
        <v>62</v>
      </c>
      <c r="D49" s="5" t="s">
        <v>4</v>
      </c>
      <c r="E49" s="6">
        <v>166.76</v>
      </c>
      <c r="F49" s="6">
        <v>37.270000000000003</v>
      </c>
      <c r="G49" s="6">
        <f>$F49*$H$8+$F49</f>
        <v>46.434693000000003</v>
      </c>
      <c r="H49" s="15">
        <f t="shared" si="3"/>
        <v>7743.44940468</v>
      </c>
    </row>
    <row r="50" spans="1:14" ht="12.75" customHeight="1" x14ac:dyDescent="0.25">
      <c r="A50" s="30" t="s">
        <v>63</v>
      </c>
      <c r="B50" s="31"/>
      <c r="C50" s="31"/>
      <c r="D50" s="31"/>
      <c r="E50" s="31"/>
      <c r="F50" s="31"/>
      <c r="G50" s="31"/>
      <c r="H50" s="17">
        <f>SUM(H47:H49)</f>
        <v>16253.124568379997</v>
      </c>
    </row>
    <row r="51" spans="1:14" ht="15.75" thickBot="1" x14ac:dyDescent="0.3">
      <c r="A51" s="23" t="s">
        <v>64</v>
      </c>
      <c r="B51" s="24"/>
      <c r="C51" s="24"/>
      <c r="D51" s="24"/>
      <c r="E51" s="24"/>
      <c r="F51" s="24"/>
      <c r="G51" s="24"/>
      <c r="H51" s="18">
        <f>H45+H35+H26+H23+H50</f>
        <v>199425.38642405998</v>
      </c>
      <c r="I51" s="2"/>
      <c r="J51" s="2"/>
      <c r="K51" s="2"/>
      <c r="L51" s="2"/>
      <c r="M51" s="2"/>
      <c r="N51" s="2"/>
    </row>
    <row r="57" spans="1:14" x14ac:dyDescent="0.2">
      <c r="A57" s="63" t="s">
        <v>104</v>
      </c>
      <c r="B57" s="63"/>
      <c r="C57" s="63"/>
    </row>
    <row r="58" spans="1:14" customFormat="1" x14ac:dyDescent="0.25">
      <c r="A58" s="63" t="s">
        <v>105</v>
      </c>
      <c r="B58" s="63"/>
      <c r="C58" s="63"/>
    </row>
    <row r="59" spans="1:14" customFormat="1" x14ac:dyDescent="0.25">
      <c r="A59" s="63" t="s">
        <v>106</v>
      </c>
      <c r="B59" s="63"/>
      <c r="C59" s="63"/>
    </row>
    <row r="60" spans="1:14" customFormat="1" x14ac:dyDescent="0.25">
      <c r="A60" s="21"/>
      <c r="B60" s="21"/>
      <c r="C60" s="21"/>
    </row>
    <row r="61" spans="1:14" customFormat="1" x14ac:dyDescent="0.25">
      <c r="A61" s="21"/>
      <c r="B61" s="21"/>
      <c r="C61" s="21"/>
    </row>
    <row r="62" spans="1:14" customFormat="1" x14ac:dyDescent="0.25">
      <c r="A62" s="21"/>
      <c r="B62" s="21"/>
      <c r="C62" s="21"/>
    </row>
    <row r="63" spans="1:14" customFormat="1" x14ac:dyDescent="0.25">
      <c r="A63" s="63" t="s">
        <v>104</v>
      </c>
      <c r="B63" s="63"/>
      <c r="C63" s="63"/>
    </row>
    <row r="64" spans="1:14" customFormat="1" x14ac:dyDescent="0.25">
      <c r="A64" s="63" t="s">
        <v>107</v>
      </c>
      <c r="B64" s="63"/>
      <c r="C64" s="63"/>
    </row>
    <row r="65" spans="1:15" customFormat="1" x14ac:dyDescent="0.25">
      <c r="A65" s="63" t="s">
        <v>108</v>
      </c>
      <c r="B65" s="63"/>
      <c r="C65" s="63"/>
    </row>
    <row r="66" spans="1:15" customFormat="1" x14ac:dyDescent="0.25">
      <c r="A66" s="64" t="s">
        <v>109</v>
      </c>
      <c r="B66" s="65"/>
      <c r="C66" s="65"/>
      <c r="D66" s="20"/>
      <c r="E66" s="20"/>
      <c r="F66" s="20"/>
      <c r="G66" s="20"/>
      <c r="H66" s="20"/>
      <c r="I66" s="62"/>
      <c r="J66" s="62"/>
      <c r="K66" s="62"/>
      <c r="L66" s="62"/>
      <c r="M66" s="62"/>
      <c r="N66" s="62"/>
      <c r="O66" s="62"/>
    </row>
    <row r="67" spans="1:15" customFormat="1" ht="27" customHeight="1" x14ac:dyDescent="0.25">
      <c r="A67" s="22"/>
      <c r="B67" s="22"/>
      <c r="C67" s="22"/>
      <c r="D67" s="20"/>
      <c r="E67" s="20"/>
      <c r="F67" s="20"/>
      <c r="G67" s="20"/>
      <c r="H67" s="20"/>
      <c r="I67" s="62"/>
      <c r="J67" s="62"/>
      <c r="K67" s="62"/>
      <c r="L67" s="62"/>
      <c r="M67" s="62"/>
      <c r="N67" s="62"/>
      <c r="O67" s="62"/>
    </row>
    <row r="68" spans="1:15" customFormat="1" x14ac:dyDescent="0.25">
      <c r="A68" s="63"/>
      <c r="B68" s="63"/>
      <c r="C68" s="63"/>
      <c r="D68" s="20"/>
      <c r="E68" s="20"/>
      <c r="F68" s="20"/>
      <c r="G68" s="20"/>
      <c r="H68" s="20"/>
      <c r="I68" s="62"/>
      <c r="J68" s="62"/>
      <c r="K68" s="62"/>
      <c r="L68" s="62"/>
      <c r="M68" s="62"/>
      <c r="N68" s="62"/>
      <c r="O68" s="62"/>
    </row>
    <row r="69" spans="1:15" x14ac:dyDescent="0.2">
      <c r="A69" s="63"/>
      <c r="B69" s="63"/>
      <c r="C69" s="63"/>
      <c r="D69" s="20"/>
    </row>
    <row r="70" spans="1:15" x14ac:dyDescent="0.2">
      <c r="A70" s="63"/>
      <c r="B70" s="63"/>
      <c r="C70" s="63"/>
      <c r="D70" s="20"/>
    </row>
    <row r="71" spans="1:15" x14ac:dyDescent="0.25">
      <c r="A71" s="22"/>
      <c r="B71" s="22"/>
      <c r="C71" s="22"/>
    </row>
  </sheetData>
  <mergeCells count="65">
    <mergeCell ref="A57:C57"/>
    <mergeCell ref="A59:C59"/>
    <mergeCell ref="A68:C68"/>
    <mergeCell ref="A69:C69"/>
    <mergeCell ref="A70:C70"/>
    <mergeCell ref="A66:C66"/>
    <mergeCell ref="A64:C64"/>
    <mergeCell ref="A58:C58"/>
    <mergeCell ref="A63:C63"/>
    <mergeCell ref="I67:L67"/>
    <mergeCell ref="M67:O67"/>
    <mergeCell ref="A65:C65"/>
    <mergeCell ref="I68:L68"/>
    <mergeCell ref="M68:O68"/>
    <mergeCell ref="I66:L66"/>
    <mergeCell ref="M66:O66"/>
    <mergeCell ref="A8:C9"/>
    <mergeCell ref="D8:F8"/>
    <mergeCell ref="D9:F9"/>
    <mergeCell ref="A1:A6"/>
    <mergeCell ref="G3:H3"/>
    <mergeCell ref="F4:H4"/>
    <mergeCell ref="F5:H6"/>
    <mergeCell ref="B7:H7"/>
    <mergeCell ref="B1:H1"/>
    <mergeCell ref="B2:E2"/>
    <mergeCell ref="B3:E3"/>
    <mergeCell ref="B4:E4"/>
    <mergeCell ref="B5:E5"/>
    <mergeCell ref="B6:E6"/>
    <mergeCell ref="F2:H2"/>
    <mergeCell ref="A10:C10"/>
    <mergeCell ref="D10:E10"/>
    <mergeCell ref="F10:H16"/>
    <mergeCell ref="A11:C11"/>
    <mergeCell ref="D11:E11"/>
    <mergeCell ref="A12:C12"/>
    <mergeCell ref="D12:E12"/>
    <mergeCell ref="A13:C13"/>
    <mergeCell ref="D13:E13"/>
    <mergeCell ref="A14:C14"/>
    <mergeCell ref="F18:H18"/>
    <mergeCell ref="D14:E14"/>
    <mergeCell ref="A15:C15"/>
    <mergeCell ref="D15:E15"/>
    <mergeCell ref="A16:C16"/>
    <mergeCell ref="D16:E16"/>
    <mergeCell ref="A17:H17"/>
    <mergeCell ref="A18:A19"/>
    <mergeCell ref="B18:B19"/>
    <mergeCell ref="C18:C19"/>
    <mergeCell ref="D18:D19"/>
    <mergeCell ref="E18:E19"/>
    <mergeCell ref="A51:G51"/>
    <mergeCell ref="A20:H20"/>
    <mergeCell ref="B21:H21"/>
    <mergeCell ref="A23:G23"/>
    <mergeCell ref="B24:H24"/>
    <mergeCell ref="A26:G26"/>
    <mergeCell ref="B27:H27"/>
    <mergeCell ref="A35:G35"/>
    <mergeCell ref="B36:H36"/>
    <mergeCell ref="A45:G45"/>
    <mergeCell ref="B46:H46"/>
    <mergeCell ref="A50:G50"/>
  </mergeCells>
  <pageMargins left="0.511811024" right="0.511811024" top="0.78740157499999996" bottom="0.78740157499999996" header="0.31496062000000002" footer="0.31496062000000002"/>
  <pageSetup paperSize="9" scale="83" fitToHeight="0" orientation="portrait" r:id="rId1"/>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KCQR44XalsdOh8RKM+EnUKgQPHYkNsoSEyT1TsCzI5Y=</DigestValue>
    </Reference>
    <Reference Type="http://www.w3.org/2000/09/xmldsig#Object" URI="#idOfficeObject">
      <DigestMethod Algorithm="http://www.w3.org/2001/04/xmlenc#sha256"/>
      <DigestValue>zJ9KlDSF1WQJsFTMcLTgOmwASUhHn2xILSU+/IKHAbw=</DigestValue>
    </Reference>
    <Reference Type="http://uri.etsi.org/01903#SignedProperties" URI="#idSignedProperties">
      <Transforms>
        <Transform Algorithm="http://www.w3.org/TR/2001/REC-xml-c14n-20010315"/>
      </Transforms>
      <DigestMethod Algorithm="http://www.w3.org/2001/04/xmlenc#sha256"/>
      <DigestValue>bTHM5Esaf2yQmS0CFL9Qa4JAYcVyeOJyLQAiwqpNZDo=</DigestValue>
    </Reference>
    <Reference Type="http://www.w3.org/2000/09/xmldsig#Object" URI="#idValidSigLnImg">
      <DigestMethod Algorithm="http://www.w3.org/2001/04/xmlenc#sha256"/>
      <DigestValue>7RQjc6spreknrXSlaHFs3BP6ArYX7o10cFdUD6A6ZRw=</DigestValue>
    </Reference>
    <Reference Type="http://www.w3.org/2000/09/xmldsig#Object" URI="#idInvalidSigLnImg">
      <DigestMethod Algorithm="http://www.w3.org/2001/04/xmlenc#sha256"/>
      <DigestValue>59OK+YaxYUQBSOtFiEdd4aZ0qIWTCKCoMfjElbnufYs=</DigestValue>
    </Reference>
  </SignedInfo>
  <SignatureValue>GmOSz+wYxigenxMvk4bjlyAzpbCoMt76y0cr18lPmJSBLlsR1INVPHi3Q3sei2f6cIBuxHD/J+Ij
1hfoHH1cH8vU6ZL+ZhXUfGqND89x78iL2oPGVsu+MOYLecZWxm4EQweoTBOyQBuj1gVIven6NbSw
BJMe38RUQicCyA9YQGLDOay8Q9bhbVbxnCiEacvwJJYl3lS+Qtx/WLrSUsizuDvgWexC7LtkbFRU
D2XA7LQv4KqmO573DCgsfGBiwQJcv48euQVpFyQi7TJrYQ/uLvGte2WhRSlmw9L8rbG3xnTO7IbE
fFtemi/9MucrdiJ+sIbAVH7n4DHUWueKUBgEuw==</SignatureValue>
  <KeyInfo>
    <X509Data>
      <X509Certificate>MIIHEDCCBPigAwIBAgIIVBUkAig0V88wDQYJKoZIhvcNAQELBQAwWTELMAkGA1UEBhMCQlIxEzARBgNVBAoTCklDUC1CcmFzaWwxFTATBgNVBAsTDEFDIFNPTFVUSSB2NTEeMBwGA1UEAxMVQUMgU09MVVRJIE11bHRpcGxhIHY1MB4XDTI0MDIyODEyMDMwMFoXDTI1MDIyODEyMDMwMFowgckxCzAJBgNVBAYTAkJSMRMwEQYDVQQKEwpJQ1AtQnJhc2lsMR4wHAYDVQQLExVBQyBTT0xVVEkgTXVsdGlwbGEgdjUxFzAVBgNVBAsTDjI0NjY0NDk5MDAwMTA4MRMwEQYDVQQLEwpQcmVzZW5jaWFsMRowGAYDVQQLExFDZXJ0aWZpY2FkbyBQRiBBMzE7MDkGA1UEAxMyRURVQVJETyBHQUJSSUVMIEJBVElTVEEgREEgU0lMVkEgTlVORVM6MTIyMjQ1ODM2NTYwggEiMA0GCSqGSIb3DQEBAQUAA4IBDwAwggEKAoIBAQDL77MwigsQRnIDeqgu28SgyUD/mN0ox8xvD7Rmxsq03oMfQyaj5N0Nf/FBHfHOmXULoy6NrmvmRlNEV1UVmSf2IcC+w+9HsEC87my16XnM3zf62pt9CLdNVysnMHXmiNgA1jsSYczXaisC5GDU9UnAi46jD1cM0WhAuwLl6XQfwMggfvOZRUUeafnatRK3jJuYONTv7W6xqvIGLuGnRYZjpQNDig5LeLuxWNhqe/QitQnEtAZeLSAMcl4E56/zsIWtJMrF+FOKV4lUNQx/6HkkwSR3wfDwVIsbMWSI6oAu6sq+RGuizgVguG5UAiJ9jdfhj2lZc9FX2kfY707rY6/BAgMBAAGjggJpMIICZTAJBgNVHRMEAjAAMB8GA1UdIwQYMBaAFMVS7SWACd+cgsifR8bdtF8x3bmxMFQGCCsGAQUFBwEBBEgwRjBEBggrBgEFBQcwAoY4aHR0cDovL2NjZC5hY3NvbHV0aS5jb20uYnIvbGNyL2FjLXNvbHV0aS1tdWx0aXBsYS12NS5wN2IwgZgGA1UdEQSBkDCBjYEYZWR1Z2FicmllbC5lbmdAZ21haWwuY29toDgGBWBMAQMBoC8TLTEzMDcxOTk4MTIyMjQ1ODM2NTYwMDAwMDAwMDAwMDAwMDAwMDAwMDAwMDAwMKAXBgVgTAEDBqAOEwwwMDAwMDAwMDAwMDCgHgYFYEwBAwWgFRMTMDAwMDAwMDAwMDAwMDAwMDAwMDBdBgNVHSAEVjBUMFIGBmBMAQIDJTBIMEYGCCsGAQUFBwIBFjpodHRwOi8vY2NkLmFjc29sdXRpLmNvbS5ici9kb2NzL2RwYy1hYy1zb2x1dGktbXVsdGlwbGEucGRmMCkGA1UdJQQiMCAGCCsGAQUFBwMCBggrBgEFBQcDBAYKKwYBBAGCNxQCAjCBjAYDVR0fBIGEMIGBMD6gPKA6hjhodHRwOi8vY2NkLmFjc29sdXRpLmNvbS5ici9sY3IvYWMtc29sdXRpLW11bHRpcGxhLXY1LmNybDA/oD2gO4Y5aHR0cDovL2NjZDIuYWNzb2x1dGkuY29tLmJyL2xjci9hYy1zb2x1dGktbXVsdGlwbGEtdjUuY3JsMB0GA1UdDgQWBBSuCKiHhtVChbY0rmY+rn8CcCiHszAOBgNVHQ8BAf8EBAMCBeAwDQYJKoZIhvcNAQELBQADggIBAJoK/PvVSYxdvqBpu2NGDCVSNrSbSXesWSz5UTB71BUDbzdEMOmXfb2o74fPDX2ayDsWb/R9Xgdj7+U2YRADcNXq0lY62yPH6nHyfZgXTKGzqViPYgSPQ0mPnL/o5/uBb6ymUD+wOd+vSoHkMhWojWxmDTbekFCb2ID9hFtKmvFvDFL1W2yddSaTN+AFbTPORBdUyVKn9WphmYukXeSWpPkcocn+hH4g+BG4kXSaT+bPaRLTEXNlMq7mhupUZYE4CdSNCJWZfLjfSjprQrj2AeBJnMJnYLjOFHacEqUbWx/qHijd/zvHMh+k+diXpCWyyEHk0Aoq6tdQgTTSVJRLxjyJBz1IsivmY5ziAt7ln9oe/Jmj72MSn0xf88uXGleBnuLOMlWO6A/IoCen1dPW8pVbUjuwNAvwi8YduMhBTUGj9q/yDApNJ8WUbjsnQRq3yzjXk0DlfTh2ZII96dtY931zFu3CXgVUIWNFbT1aanzKvSBu4DSYBlK9oBU/XYN4yYOMYbdpRrHpXkjFqe9uHHEJGKfFrNI6GKLcYhC13N0UeC+IQcReosq/4Z9OCsV01XM2lpHbGra6joXhO9wLt3tzM3LCvtBTplyyNUtSViGbpmEtrn7GBLdUPnqvSYJdhd1IhP+cN2ugGfh3mHaV8M92UWRJxV/HPgKNE7xbEfp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FCBMf+whKmVNYJQx8nayvu+U2vdJbMWA/vzvJpQvxVo=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S9Sj+Tzwipf0w/2Q1Awt/nmWcha+RGDwfrceJMwrk+Q=</DigestValue>
      </Reference>
      <Reference URI="/xl/drawings/drawing1.xml?ContentType=application/vnd.openxmlformats-officedocument.drawing+xml">
        <DigestMethod Algorithm="http://www.w3.org/2001/04/xmlenc#sha256"/>
        <DigestValue>9iMRvIgXa855+AL0ySfL5pbqS3RVCoJw08M0t43n8/M=</DigestValue>
      </Reference>
      <Reference URI="/xl/drawings/vmlDrawing1.vml?ContentType=application/vnd.openxmlformats-officedocument.vmlDrawing">
        <DigestMethod Algorithm="http://www.w3.org/2001/04/xmlenc#sha256"/>
        <DigestValue>dTikF/6XDQEUcD4f9MQew5tp6nh2WTAEvGSTfzI0rz8=</DigestValue>
      </Reference>
      <Reference URI="/xl/media/image1.jpeg?ContentType=image/jpeg">
        <DigestMethod Algorithm="http://www.w3.org/2001/04/xmlenc#sha256"/>
        <DigestValue>Sm+JsTgNEvQVANurzQT3zKA8X0YoIG6HiKJuY3wXg88=</DigestValue>
      </Reference>
      <Reference URI="/xl/media/image2.emf?ContentType=image/x-emf">
        <DigestMethod Algorithm="http://www.w3.org/2001/04/xmlenc#sha256"/>
        <DigestValue>zvOu2Df6UjLoV+dGU5H8IZdZOAZwaigx/jUTwBPtkAw=</DigestValue>
      </Reference>
      <Reference URI="/xl/media/image3.emf?ContentType=image/x-emf">
        <DigestMethod Algorithm="http://www.w3.org/2001/04/xmlenc#sha256"/>
        <DigestValue>Rpky9I96BfM0dA7XL1bzbXo17Qrsc4S9exSCCRoAxUE=</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ScAgAQOUDJWWDmGszCyElQYGMQmsqwPYKKgSurMv5d0=</DigestValue>
      </Reference>
      <Reference URI="/xl/styles.xml?ContentType=application/vnd.openxmlformats-officedocument.spreadsheetml.styles+xml">
        <DigestMethod Algorithm="http://www.w3.org/2001/04/xmlenc#sha256"/>
        <DigestValue>KLWsQ5giJwvcNFiV2i5WRuLFHqFkzlCavaufS8ygSxo=</DigestValue>
      </Reference>
      <Reference URI="/xl/theme/theme1.xml?ContentType=application/vnd.openxmlformats-officedocument.theme+xml">
        <DigestMethod Algorithm="http://www.w3.org/2001/04/xmlenc#sha256"/>
        <DigestValue>slUOyOXRyyDzJubkfCFkLrI1Wq/sjkxPtTFiPO5X0rM=</DigestValue>
      </Reference>
      <Reference URI="/xl/workbook.xml?ContentType=application/vnd.openxmlformats-officedocument.spreadsheetml.sheet.main+xml">
        <DigestMethod Algorithm="http://www.w3.org/2001/04/xmlenc#sha256"/>
        <DigestValue>D69Q/LIsmitDumDFsgbxHUo7M7GE9dFfaQA+5M+Jaec=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sheet1.xml?ContentType=application/vnd.openxmlformats-officedocument.spreadsheetml.worksheet+xml">
        <DigestMethod Algorithm="http://www.w3.org/2001/04/xmlenc#sha256"/>
        <DigestValue>nQhdcDtO889iCGBQtd6QjjjoRQ881szy6bo5fhAOk98=</DigestValue>
      </Reference>
    </Manifest>
    <SignatureProperties>
      <SignatureProperty Id="idSignatureTime" Target="#idPackageSignature">
        <mdssi:SignatureTime xmlns:mdssi="http://schemas.openxmlformats.org/package/2006/digital-signature">
          <mdssi:Format>YYYY-MM-DDThh:mm:ssTZD</mdssi:Format>
          <mdssi:Value>2024-04-23T12:06:33Z</mdssi:Value>
        </mdssi:SignatureTime>
      </SignatureProperty>
    </SignatureProperties>
  </Object>
  <Object Id="idOfficeObject">
    <SignatureProperties>
      <SignatureProperty Id="idOfficeV1Details" Target="#idPackageSignature">
        <SignatureInfoV1 xmlns="http://schemas.microsoft.com/office/2006/digsig">
          <SetupID>{E85AFA92-8769-4493-9F61-7EDC8DC48FD9}</SetupID>
          <SignatureText>Eduardo Gabriel Batista da Silva Nunes</SignatureText>
          <SignatureImage/>
          <SignatureComments/>
          <WindowsVersion>10.0</WindowsVersion>
          <OfficeVersion>16.0</OfficeVersion>
          <ApplicationVersion>16.0</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2024-04-23T12:06:33Z</xd:SigningTime>
          <xd:SigningCertificate>
            <xd:Cert>
              <xd:CertDigest>
                <DigestMethod Algorithm="http://www.w3.org/2001/04/xmlenc#sha256"/>
                <DigestValue>ukW7Gm+laDWmYbu/lflNnDb7U654BTzQdy5Jt1SRL4Y=</DigestValue>
              </xd:CertDigest>
              <xd:IssuerSerial>
                <X509IssuerName>CN=AC SOLUTI Multipla v5, OU=AC SOLUTI v5, O=ICP-Brasil, C=BR</X509IssuerName>
                <X509SerialNumber>6058788465379923919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FjCCBP6gAwIBAgIBDDANBgkqhkiG9w0BAQ0FADBvMQswCQYDVQQGEwJCUjETMBEGA1UEChMKSUNQLUJyYXNpbDE0MDIGA1UECxMrQXV0b3JpZGFkZSBDZXJ0aWZpY2Fkb3JhIFJhaXogQnJhc2lsZWlyYSB2NTEVMBMGA1UEAxMMQUMgU09MVVRJIHY1MB4XDTE5MDIwNTE0MzQ1NloXDTI5MDMwMjExNTg1OVowWTELMAkGA1UEBhMCQlIxEzARBgNVBAoTCklDUC1CcmFzaWwxFTATBgNVBAsTDEFDIFNPTFVUSSB2NTEeMBwGA1UEAxMVQUMgU09MVVRJIE11bHRpcGxhIHY1MIICIjANBgkqhkiG9w0BAQEFAAOCAg8AMIICCgKCAgEAuIIdPZR/Ntz47joJvl7bf95r1gdFRBMo+evFua6ExWPPifqy6/gO97XvtjJuMdJIYqExiijS0STmUP2Sq1BDOz8VkpTBAzF6wiDMX4224uWn7ndK8J3BmOWzmIj4Lfk+lFNbwIYSeJ6/C6TSwcZpqQy6NOhLW3eOIr+EWdJFEiyr2yU0hzSRvDtdmpl2DzntlUO+5pgM5YD5GR/YxsrrycCV10ZSXN7BJLGIVZAg0BBc5d8/QYBqzk7FKdviRi2k79XV+feH1UzpUaOD2s/fTQqqhDDaNEbd+LpP9pVeuB/xxuSK70SDDWFoaKP4dqxgDBEZIAPUOJ9aIFiVUFJxNPTBgQVTb5mdKknLywVCMPA8Nf88iv1gEk3wZq3y4kyJddg5UrIVnY2xzoG3z61/N93ty1B7Inpm3D917bvuLXaYcGfDGyPYSKXITc8yvdB8FuUW3C3ugTUxU7IywrP0M58jGYXbEWotHG1CwDwureKRVaYnzt062NDYOha7r88bXD4FymU4ieMyYN/SX0VviCXnzG+x4lWYwj+r29gSZ2LBSAe3q5MePTRkU3V25Fopm7olQka7zpuKTN7ITFQWJ78yhKEdcUEAsTB03BhAPXdJ0iUjoPzFIdUZAtfa4KP/C/YODMo/oY9ru/OrOoOixte8koyHAbQube9OFZ7ATNsCAwEAAaOCAdEwggHNMB0GA1UdDgQWBBTFUu0lgAnfnILIn0fG3bRfMd25sTAPBgNVHRMBAf8EBTADAQH/MB8GA1UdIwQYMBaAFErHl9y4Wa0KBztHVSbf1bInrnpxMIHvBgNVHSAEgecwgeQwSgYGYEwBAgEmMEAwPgYIKwYBBQUHAgEWMmh0dHBzOi8vY2NkLmFjc29sdXRpLmNvbS5ici9kb2NzL2RwYy1hYy1zb2x1dGkucGRmMEoGBmBMAQIEDzBAMD4GCCsGAQUFBwIBFjJodHRwczovL2NjZC5hY3NvbHV0aS5jb20uYnIvZG9jcy9kcGMtYWMtc29sdXRpLnBkZjBKBgZgTAECAyUwQDA+BggrBgEFBQcCARYyaHR0cHM6Ly9jY2QuYWNzb2x1dGkuY29tLmJyL2RvY3MvZHBjLWFjLXNvbHV0aS5wZGYweAYDVR0fBHEwbzA1oDOgMYYvaHR0cDovL2NjZC5hY3NvbHV0aS5jb20uYnIvbGNyL2FjLXNvbHV0aS12NS5jcmwwNqA0oDKGMGh0dHA6Ly9jY2QyLmFjc29sdXRpLmNvbS5ici9sY3IvYWMtc29sdXRpLXY1LmNybDAOBgNVHQ8BAf8EBAMCAQYwDQYJKoZIhvcNAQENBQADggIBALRfV/fT9jlFPGFrAa1Hnri1WgOlG9dhBL2orVahlkeS4NXe2FyT8VbOmhOkWGsHoCd7jwly7v5Q1CMo3Uw92E8akgqtbXj9kTXB80tSDctkIC++eAilOJCFMYomK5/X8TjVwj9KSnWRgXihEd+Hc/bowV7nIe3B6Ebs+C2VoVkkMT6qT/TqafrmIH9uJfvKWuOWtGv4RLNTg6YHxqEUnD+R+l0iohxuh29+uaJhjElRrd8gNFqvEDWm4EdhWTvzMkZdH4Zun1yMUl5Y3CdD5zSLOVcgGrmE0Skh9drDZTN4BdV84FJTGrj0DwANXUNSihpaMr32Cnav7J0zmDFXeM7tIj/CVfmxQczVfRlwSb2LM+NE8+XkQFZfeHOOa2ioeI1jlGuLjuLqj9yVAX2Vn/MkFsA1tt9CeHCEI7cEBi55B9bgjBNN1kOC9XZBdxp5RS3eZSe6T1AZovxgAQEirEKmCxmlICDz4qVh1SgT3Gvj7Pubrv6SqL7dJK6VxQlUPJAibQDn29uyqwHwFX/jmbxol3GOE3ae1AKBFONwlE2YkwJb5li+IGnUeFgIwiQwZdm43TFu68QeTE2Mq30w0GsY6nbLhOnBbsrmX+dBwWi85JFtZsy9y3Kr+jNdExUPIc7VQbYZGu+5cdHthRJcTnllZeQU36sTKznw5NK0QhdR</xd:EncapsulatedX509Certificate>
            <xd:EncapsulatedX509Certificate>MIIGPjCCBCagAwIBAgIBCzANBgkqhkiG9w0BAQ0FADCBlzELMAkGA1UEBhMCQlIxEzARBgNVBAoMCklDUC1CcmFzaWwxPTA7BgNVBAsMNEluc3RpdHV0byBOYWNpb25hbCBkZSBUZWNub2xvZ2lhIGRhIEluZm9ybWFjYW8gLSBJVEkxNDAyBgNVBAMMK0F1dG9yaWRhZGUgQ2VydGlmaWNhZG9yYSBSYWl6IEJyYXNpbGVpcmEgdjUwHhcNMTgwNjI5MTg1NTIwWhcNMjkwMzAyMTIwMDIwWjBvMQswCQYDVQQGEwJCUjETMBEGA1UEChMKSUNQLUJyYXNpbDE0MDIGA1UECxMrQXV0b3JpZGFkZSBDZXJ0aWZpY2Fkb3JhIFJhaXogQnJhc2lsZWlyYSB2NTEVMBMGA1UEAxMMQUMgU09MVVRJIHY1MIICIjANBgkqhkiG9w0BAQEFAAOCAg8AMIICCgKCAgEAtoQbmI4YZawD53+Un9kiyaLa1Yf0OtZ1HtRX8dEJ/a8gMegdj8octdGAid1SKe7IMYRCN554iZldoDhfK7YLJxbjQaT/OfA7fRu6uA7z7joS34zdYhEN4P4EgL3DTCQPVzStjExIhu+qG0VV4cuZQ8n+jrRL653/liXqTwgVJd1YHZO/vQnjWWUmuANO1Gxp/cIRjASUenWfT0LV3Uiu9x9ZwYi/fS6eX7ihmpxVgRrzf717EcYZziVjNJj/wwLRbVs4pgz005d+W96iqxhi0Hb/f4rBYqYci9DwEFzYdvkkk62KbrbHw+lhpGXdQs+wHPYR8rh6nxdNwMuXLyF1UU9EXxy5TGsrbQmCdjWVDcJs2ViLDcmBHSdvLcgkOQYj7vCw5Mpfu+7s2veGa0H/U+FrdYSn4JXy9E78TNcRv5mV1y98eDR4iHSSJMPcPmn54QImkoXwch6t5EmmPEd1FpPD0bw5cs8Fm30GFkIH1245ANRI298V9s3qcR+hHTKianI7uFmrgZEPu8hl8rNnQmAo1q8XOShp8h9XB1xh6I9yETNX+LbaPsoZ7iFNbvQ6+TLxBzM6wcKaT9eW6DXscIRFviyqeLy2finG9IE9hGYVeWoLl2uGVqFr124HTLppej/0Wbfel7QjDL0I99u2vKviD14J+2E+UBLjsFgOf5UCAwEAAaOBuzCBuDAUBgNVHSAEDTALMAkGBWBMAQEuMAAwPwYDVR0fBDgwNjA0oDKgMIYuaHR0cDovL2FjcmFpei5pY3BicmFzaWwuZ292LmJyL0xDUmFjcmFpenY1LmNybDAfBgNVHSMEGDAWgBRpqL512cTvbOcTReRhbuVo+LZAXjAdBgNVHQ4EFgQUSseX3LhZrQoHO0dVJt/VsieuenEwDwYDVR0TAQH/BAUwAwEB/zAOBgNVHQ8BAf8EBAMCAQYwDQYJKoZIhvcNAQENBQADggIBAHTHprVP4HJFNsMWtG/1uj+CRSITHaIqKokRSoDFGRuxKLWNAXv1G59Ioyn0iiQimDUijBSVizNBHRFYpxs6J+0Ju9z8cHUWahqBkqhMLNNzPDjWCgxiBCGwMHvkSku1nJHkKf0Tbo7XL5GvZTE7rXY4phop6hqImfCPdaG9uoI2RENAuGF5Vsa/7I7x3pbKwQV78UbmrFfCoLrZB8e3pawY5JVxZU5PHyf59A+g8l9o5g7IqMtkKdpq2r52q/1SRaRZHWYwMc2o823nb57fjP+n21Ccxnve2j3a1lmsCbpvfwgkku9xTzOE3BhTSFYMUGeD7FUfSmztTxuvtYGG4dKqfHXYmKE/GHtrKwbj4zU9DNsItO4BXCGnJg+Cm/1qJAvCBT8NHMwPp82jvxc7JC3KSREmLFQfhj5ndMi0T/B0HWhOEpe30GeZQToRxjPjV68UBjURNzEybWMTQwPf5hx6TtxCQ1ogUNR9Em/qmt3EWxXB+JDv3CgjeCNgzQQ8AQHdAvRYDu7z8xNhTaE+SL9+Ctp1LS9O9n8Miu4ZwsG/WP0A36ftUQSZ9QizDue2iS4HCvK8qhBWmqq8bF5pnPWCXSxxj7x+rKo648BBJSKpd4B5sQW+YG43ONUuE6VmFio4ofrwjvf+xZVoghfkADeq6/5hsGNJsLzXDfr6hCDB</xd:EncapsulatedX509Certificate>
            <xd:EncapsulatedX509Certificate>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gUXw/6YODeF2XkqEyfk3VehdsIx+3/ERgdjCS/ouxYR0Epi2hdoMUVJDNf3XQfjAWXJyCoTneHYAl2McMdvoqtLB2ileQlJiis0fTtYTJayee9BAIdIrCor1Lc0vozXCpDtq5nTwhjIocaZtcuFsdrkl+nbfYxl5m7vjTkTMS6j8ffjmFzbNPDlJuV3Vy7AzapPVJrMl6UHPXCHMYMzl0KxR/47S5XGgmLYkYt8bNCHA3fg07y+Gtvgu+SNhMPwWKIgwhYw+9vErOnavRhOimYo4M2AwNpNK0OKLI7Im5V094jFp4Ty+mlmfQH00k8nkSUEN+1TGGkhv16c2hukbx9iCfbmk7im2hGKjQA8eH64VPYoS2qdKbPbd3xDDHN2croYKpy2U2oQTVBSf9hC3o6fKo3zp0U3dNiw7ZgWKS9UwP31Q0gwgB1orZgLuF+LIppHYwxcTG/AovNWa4sTPukMiX2L+p7uIHExTZJJU4YoDacQh/mfbPIz3261He4YFmQ35sfw3eKHQSOLyiVfev/n0l/r308PijEd+d+Hz5RmqIzS8jYXZIeJxym4mEjE1fKpeP56Ea52LlIJ8ZqsJ3xzHWu3WkAVz4hMqrX6BPMGW2IxOuEUQyIaCBg1lI6QLiPMHvo2/J7gu4YfqRcH6i27W3HyzamEQIDAQABo4H1MIHyME4GA1UdIARHMEUwQwYFYEwBAQAwOjA4BggrBgEFBQcCARYsaHR0cDovL2FjcmFpei5pY3BicmFzaWwuZ292LmJyL0RQQ2FjcmFpei5wZGYwPwYDVR0fBDgwNjA0oDKgMIYuaHR0cDovL2FjcmFpei5pY3BicmFzaWwuZ292LmJyL0xDUmFjcmFpenY1LmNybDAfBgNVHSMEGDAWgBRpqL512cTvbOcTReRhbuVo+LZAXjAdBgNVHQ4EFgQUaai+ddnE72znE0XkYW7laPi2QF4wDwYDVR0TAQH/BAUwAwEB/zAOBgNVHQ8BAf8EBAMCAQYwDQYJKoZIhvcNAQENBQADggIBABRt2/JiWapef7o/plhR4PxymlMIp/JeZ5F0BZ1XafmYpl5g6pRokFrIRMFXLyEhlgo51I05InyCc9Td6UXjlsOASTc/LRavyjB/8NcQjlRYDh6xf7OdP05mFcT/0+6bYRtNgsnUbr10pfsK/UzyUvQWbumGS57hCZrAZOyd9MzukiF/azAa6JfoZk2nDkEudKOY8tRyTpMmDzN5fufPSC3v7tSJUqTqo5z7roN/FmckRzGAYyz5XulbOc5/UsAT/tk+KP/clbbqd/hhevmmdJclLr9qWZZcOgzuFU2YsgProtVu0fFNXGr6KK9fu44pOHajmMsTXK3X7r/Pwh19kFRow5F3RQMUZC6Re0YLfXh+ypnUSCzA+uL4JPtHIGyvkbWiulkustpOKUSVwBPzvA2sQUOvqdbAR7C8jcHYFJMuK2HZFji7pxcWWab/NKsFcJ3sluDjmhizpQaxbYTfAVXu3q8yd0su/BHHhBpteyHvYyyz0Eb9LUysR2cMtWvfPU6vnoPgYvOGO1CziyGEsgKULkCH4o2Vgl1gQuKWO4V68rFW8a/jvq28sbY+y/Ao0I5ohpnBcQOAawiFbz6yJtObajYMuztDDP8oY656EuuJXBJhuKAJPI/7WDtgfV8ffOh/iQGQATVMtgDN0gv8bn5NdUX8UMNX1sHhU3H1UpoW</xd:EncapsulatedX509Certificate>
          </xd:CertificateValues>
        </xd:UnsignedSignatureProperties>
      </xd:UnsignedProperties>
    </xd:QualifyingProperties>
  </Object>
  <Object Id="idValidSigLnImg">AQAAAGwAAAAAAAAAAAAAAIgBAAB/AAAAAAAAAAAAAABzKQAAVg0AACBFTUYAAAEAPB0AAKoAAAAGAAAAAAAAAAAAAAAAAAAAQAYAAIQDAACwAQAA8AAAAAAAAAAAAAAAAAAAAICXBgCAqQMACgAAABAAAAAAAAAAAAAAAEsAAAAQAAAAAAAAAAUAAAAeAAAAGAAAAAAAAAAAAAAAiQEAAIAAAAAnAAAAGAAAAAEAAAAAAAAAAAAAAAAAAAAlAAAADAAAAAEAAABMAAAAZAAAAAAAAAAAAAAAiAEAAH8AAAAAAAAAAAAAAIk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CIAQAAfwAAAAAAAAAAAAAAiQEAAIAAAAAhAPAAAAAAAAAAAAAAAIA/AAAAAAAAAAAAAIA/AAAAAAAAAAAAAAAAAAAAAAAAAAAAAAAAAAAAAAAAAAAlAAAADAAAAAAAAIAoAAAADAAAAAEAAAAnAAAAGAAAAAEAAAAAAAAA8PDwAAAAAAAlAAAADAAAAAEAAABMAAAAZAAAAAAAAAAAAAAAiAEAAH8AAAAAAAAAAAAAAIkBAACAAAAAIQDwAAAAAAAAAAAAAACAPwAAAAAAAAAAAACAPwAAAAAAAAAAAAAAAAAAAAAAAAAAAAAAAAAAAAAAAAAAJQAAAAwAAAAAAACAKAAAAAwAAAABAAAAJwAAABgAAAABAAAAAAAAAPDw8AAAAAAAJQAAAAwAAAABAAAATAAAAGQAAAAAAAAAAAAAAIgBAAB/AAAAAAAAAAAAAACJAQAAgAAAACEA8AAAAAAAAAAAAAAAgD8AAAAAAAAAAAAAgD8AAAAAAAAAAAAAAAAAAAAAAAAAAAAAAAAAAAAAAAAAACUAAAAMAAAAAAAAgCgAAAAMAAAAAQAAACcAAAAYAAAAAQAAAAAAAADw8PAAAAAAACUAAAAMAAAAAQAAAEwAAABkAAAAAAAAAAAAAACIAQAAfwAAAAAAAAAAAAAAiQEAAIAAAAAhAPAAAAAAAAAAAAAAAIA/AAAAAAAAAAAAAIA/AAAAAAAAAAAAAAAAAAAAAAAAAAAAAAAAAAAAAAAAAAAlAAAADAAAAAAAAIAoAAAADAAAAAEAAAAnAAAAGAAAAAEAAAAAAAAA////AAAAAAAlAAAADAAAAAEAAABMAAAAZAAAAAAAAAAAAAAAiAEAAH8AAAAAAAAAAAAAAIkBAACAAAAAIQDwAAAAAAAAAAAAAACAPwAAAAAAAAAAAACAPwAAAAAAAAAAAAAAAAAAAAAAAAAAAAAAAAAAAAAAAAAAJQAAAAwAAAAAAACAKAAAAAwAAAABAAAAJwAAABgAAAABAAAAAAAAAP///wAAAAAAJQAAAAwAAAABAAAATAAAAGQAAAAAAAAAAAAAAIgBAAB/AAAAAAAAAAAAAACJ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Ph/AAATosbD+H8AABMAFAAAAAAAEP/1w/h/AAAwFlPw+H8AADiixsP4fwAAAAAAAAAAAAAwFlPw+H8AAMm6TzulAAAAAAAAAAAAAAAwiAzrUqEAACNS2IT4fwAASAAAAP0BAACE6vXD+H8AAIDx/sP4fwAA0Oz1wwAAAAABAAAAAAAAABD/9cP4fwAAAABT8Ph/AAAAAAAAAAAAAAAAAAClAAAAQaqC7/h/AAAAAAAAAAAAAAAAAAAAAAAAwMln6P0BAAAovU87pQAAAMDJZ+j9AQAAG8WG7/h/AADwu087pQAAAKC8TzulAAAAAAAAAAAAAAAAAAAAZHYACAAAAAAlAAAADAAAAAEAAAAYAAAADAAAAAAAAAISAAAADAAAAAEAAAAeAAAAGAAAAL0AAAAEAAAA9wAAABEAAAAlAAAADAAAAAEAAABUAAAAiAAAAL4AAAAEAAAA9QAAABAAAAABAAAAAADYQVVV1UG+AAAABAAAAAoAAABMAAAAAAAAAAAAAAAAAAAA//////////9gAAAAMgAzAC8AMAA0AC8AMgAwADIANAAGAAAABgAAAAQAAAAGAAAABgAAAAQAAAAGAAAABgAAAAYAAAAGAAAASwAAAEAAAAAwAAAABQAAACAAAAABAAAAAQAAABAAAAAAAAAAAAAAAIkBAACAAAAAAAAAAAAAAACJAQAAgAAAAFIAAABwAQAAAgAAABAAAAAHAAAAAAAAAAAAAAC8AgAAAAAAAAECAiJTAHkAcwB0AGUAbQAAAAAAAAAAAAAAAAAAAAAAAAAAAAAAAAAAAAAAAAAAAAAAAAAAAAAAAAAAAAAAAAAAAAAAAAAAAADwj+b9AQAAsD9T8Ph/AAAJAAAAAQAAANBurO/4fwAAAAAAAAAAAAATosbD+H8AADAMj+b9AQAAAAAK+P////8AAAAAAAAAAAAAAAAAAAAAYIsN61KhAACkib/D+H8AAAC8TjulAAAAAAAAAAAAAADAyWfo/QEAAOC9TjsAAAAAMOxn6P0BAAAHAAAAAAAAADDsZ+j9AQAAHL1OO6UAAABwvU47pQAAAEGqgu/4fwAAAAAAAAAAAAAAAAAAAAAAAAAAAAAAAAAAkFtZ6P0BAADAyWfo/QEAABvFhu/4fwAAwLxOO6UAAABwvU47pQ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kKHG9v0BAADQ38uE+H8AAJBbWej9AQAA0G6s7/h/AAAAAAAAAAAAAAGxA4X4fwAAAgAAAAAAAAACAAAAAAAAAAAAAAAAAAAAAAAAAAAAAAAgiA3rUqEAAGDmneb9AQAAAD/19v0BAAAAAAAAAAAAAMDJZ+j9AQAAOL1OOwAAAADg////AAAAAAYAAAAAAAAAAgAAAAAAAABcvE47pQAAALC8TjulAAAAQaqC7/h/AAAAAAAAAAAAAADp9u8AAAAAAAAAAAAAAAB3iNOE+H8AAMDJZ+j9AQAAG8WG7/h/AAAAvE47pQAAALC8TjulAAAAAAAAAAAAAAAAAAAAZHYACAAAAAAlAAAADAAAAAMAAAAYAAAADAAAAAAAAAISAAAADAAAAAEAAAAWAAAADAAAAAgAAABUAAAAVAAAAAoAAAAnAAAAHgAAAEoAAAABAAAAAADYQVVV1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uAAAARwAAACkAAAAzAAAAxgAAABUAAAAhAPAAAAAAAAAAAAAAAIA/AAAAAAAAAAAAAIA/AAAAAAAAAAAAAAAAAAAAAAAAAAAAAAAAAAAAAAAAAAAlAAAADAAAAAAAAIAoAAAADAAAAAQAAABSAAAAcAEAAAQAAADw////AAAAAAAAAAAAAAAAkAEAAAAAAAEAAAAAcwBlAGcAbwBlACAAdQBpAAAAAAAAAAAAAAAAAAAAAAAAAAAAAAAAAAAAAAAAAAAAAAAAAAAAAAAAAAAAAAAAAAAAAAAgAAAAAAAAAAgAAAAAAAAAAACO5v0BAADQbqzv+H8AAAAAAAAAAAAAx7MH8vh/AAAAAIrm/QEAAAAAAAD4fwAAAAAAAAAAAAAAAAAAAAAAAMCJDetSoQAAAQAAAAAAAAAwC7n2AgAAAAAAAAAAAAAAwMln6P0BAACYvE47AAAAAPD///8AAAAACQAAAAAAAAADAAAAAAAAALy7TjulAAAAELxOO6UAAABBqoLv+H8AAAAAAAAAAAAAAOn27wAAAAAAAAAAAAAAAJC7TjulAAAAwMln6P0BAAAbxYbv+H8AAGC7TjulAAAAELxOO6UAAABAyLv2/QEAAAAAAABkdgAIAAAAACUAAAAMAAAABAAAABgAAAAMAAAAAAAAAhIAAAAMAAAAAQAAAB4AAAAYAAAAKQAAADMAAADvAAAASAAAACUAAAAMAAAABAAAAFQAAAAAAQAAKgAAADMAAADtAAAARwAAAAEAAAAAANhBVVXVQSoAAAAzAAAAHgAAAEwAAAAAAAAAAAAAAAAAAAD//////////4gAAABFAGQAdQBhAHIAZABvACAARwBhAGIAcgBpAGUAbAAgAEIAYQB0AGkAcwB0AGEAIABkAGEAIAAuAC4ALgAIAAAACQAAAAkAAAAIAAAABgAAAAkAAAAJAAAABAAAAAsAAAAIAAAACQAAAAYAAAAEAAAACAAAAAQAAAAEAAAACQAAAAgAAAAFAAAABAAAAAcAAAAFAAAACAAAAAQAAAAJAAAACAAAAAQAAAADAAAAAwAAAAMAAABLAAAAQAAAADAAAAAFAAAAIAAAAAEAAAABAAAAEAAAAAAAAAAAAAAAiQEAAIAAAAAAAAAAAAAAAIkBAACAAAAAJQAAAAwAAAACAAAAJwAAABgAAAAFAAAAAAAAAP///wAAAAAAJQAAAAwAAAAFAAAATAAAAGQAAAAAAAAAUAAAAIgBAAB8AAAAAAAAAFAAAACJ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ISAAAADAAAAAEAAAAeAAAAGAAAAAkAAABQAAAAAAEAAF0AAAAlAAAADAAAAAEAAABUAAAAMAEAAAoAAABQAAAA0AAAAFwAAAABAAAAAADYQVVV1UEKAAAAUAAAACYAAABMAAAAAAAAAAAAAAAAAAAA//////////+YAAAARQBkAHUAYQByAGQAbwAgAEcAYQBiAHIAaQBlAGwAIABCAGEAdABpAHMAdABhACAAZABhACAAUwBpAGwAdgBhACAATgB1AG4AZQBzAAYAAAAHAAAABwAAAAYAAAAEAAAABwAAAAcAAAADAAAACAAAAAYAAAAHAAAABAAAAAMAAAAGAAAAAwAAAAMAAAAGAAAABgAAAAQAAAADAAAABQAAAAQAAAAGAAAAAwAAAAcAAAAGAAAAAwAAAAYAAAADAAAAAwAAAAUAAAAGAAAAAwAAAAgAAAAHAAAABwAAAAYAAAAFAAAASwAAAEAAAAAwAAAABQAAACAAAAABAAAAAQAAABAAAAAAAAAAAAAAAIkBAACAAAAAAAAAAAAAAACJAQAAgAAAACUAAAAMAAAAAgAAACcAAAAYAAAABQAAAAAAAAD///8AAAAAACUAAAAMAAAABQAAAEwAAABkAAAACQAAAGAAAAD/AAAAbAAAAAkAAABgAAAA9wAAAA0AAAAhAPAAAAAAAAAAAAAAAIA/AAAAAAAAAAAAAIA/AAAAAAAAAAAAAAAAAAAAAAAAAAAAAAAAAAAAAAAAAAAlAAAADAAAAAAAAIAoAAAADAAAAAUAAAAlAAAADAAAAAEAAAAYAAAADAAAAAAAAAISAAAADAAAAAEAAAAeAAAAGAAAAAkAAABgAAAAAAEAAG0AAAAlAAAADAAAAAEAAABUAAAArAAAAAoAAABgAAAAXQAAAGwAAAABAAAAAADYQVVV1UEKAAAAYAAAABAAAABMAAAAAAAAAAAAAAAAAAAA//////////9sAAAARQBuAGcAZQBuAGgAZQBpAHIAbwAgAEMAaQB2AGkAbAAGAAAABwAAAAcAAAAGAAAABwAAAAcAAAAGAAAAAwAAAAQAAAAHAAAAAwAAAAcAAAADAAAABQAAAAMAAAADAAAASwAAAEAAAAAwAAAABQAAACAAAAABAAAAAQAAABAAAAAAAAAAAAAAAIkBAACAAAAAAAAAAAAAAACJAQAAgAAAACUAAAAMAAAAAgAAACcAAAAYAAAABQAAAAAAAAD///8AAAAAACUAAAAMAAAABQAAAEwAAABkAAAACQAAAHAAAAB/AQAAfAAAAAkAAABwAAAAdwEAAA0AAAAhAPAAAAAAAAAAAAAAAIA/AAAAAAAAAAAAAIA/AAAAAAAAAAAAAAAAAAAAAAAAAAAAAAAAAAAAAAAAAAAlAAAADAAAAAAAAIAoAAAADAAAAAUAAAAlAAAADAAAAAEAAAAYAAAADAAAAAAAAAISAAAADAAAAAEAAAAWAAAADAAAAAAAAABUAAAAzAEAAAoAAABwAAAAfgEAAHwAAAABAAAAAADYQVVV1UEKAAAAcAAAAEAAAABMAAAABAAAAAkAAABwAAAAgAEAAH0AAADMAAAAQQBzAHMAaQBuAGEAZABvACAAcABvAHIAOgAgAEUARABVAEEAUgBEAE8AIABHAEEAQgBSAEkARQBMACAAQgBBAFQASQBTAFQAQQAgAEQAQQAgAFMASQBMAFYAQQAgAE4AVQBOAEUAUwA6ADEAMgAyADIANAA1ADgAMwA2ADUANgAHAAAABQAAAAUAAAADAAAABwAAAAYAAAAHAAAABwAAAAMAAAAHAAAABwAAAAQAAAADAAAAAwAAAAYAAAAIAAAACAAAAAcAAAAHAAAACAAAAAkAAAADAAAACAAAAAcAAAAGAAAABwAAAAMAAAAGAAAABQAAAAMAAAAGAAAABwAAAAYAAAADAAAABgAAAAYAAAAHAAAAAwAAAAgAAAAHAAAAAwAAAAYAAAADAAAABQAAAAcAAAAHAAAAAwAAAAgAAAAIAAAACAAAAAYAAAAGAAAAAwAAAAYAAAAGAAAABgAAAAYAAAAGAAAABgAAAAYAAAAGAAAABgAAAAYAAAAGAAAAFgAAAAwAAAAAAAAAJQAAAAwAAAACAAAADgAAABQAAAAAAAAAEAAAABQAAAA=</Object>
  <Object Id="idInvalidSigLnImg">AQAAAGwAAAAAAAAAAAAAAIgBAAB/AAAAAAAAAAAAAABzKQAAVg0AACBFTUYAAAEA8CAAALAAAAAGAAAAAAAAAAAAAAAAAAAAQAYAAIQDAACwAQAA8AAAAAAAAAAAAAAAAAAAAICXBgCAqQMACgAAABAAAAAAAAAAAAAAAEsAAAAQAAAAAAAAAAUAAAAeAAAAGAAAAAAAAAAAAAAAiQEAAIAAAAAnAAAAGAAAAAEAAAAAAAAAAAAAAAAAAAAlAAAADAAAAAEAAABMAAAAZAAAAAAAAAAAAAAAiAEAAH8AAAAAAAAAAAAAAIk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CIAQAAfwAAAAAAAAAAAAAAiQEAAIAAAAAhAPAAAAAAAAAAAAAAAIA/AAAAAAAAAAAAAIA/AAAAAAAAAAAAAAAAAAAAAAAAAAAAAAAAAAAAAAAAAAAlAAAADAAAAAAAAIAoAAAADAAAAAEAAAAnAAAAGAAAAAEAAAAAAAAA8PDwAAAAAAAlAAAADAAAAAEAAABMAAAAZAAAAAAAAAAAAAAAiAEAAH8AAAAAAAAAAAAAAIkBAACAAAAAIQDwAAAAAAAAAAAAAACAPwAAAAAAAAAAAACAPwAAAAAAAAAAAAAAAAAAAAAAAAAAAAAAAAAAAAAAAAAAJQAAAAwAAAAAAACAKAAAAAwAAAABAAAAJwAAABgAAAABAAAAAAAAAPDw8AAAAAAAJQAAAAwAAAABAAAATAAAAGQAAAAAAAAAAAAAAIgBAAB/AAAAAAAAAAAAAACJAQAAgAAAACEA8AAAAAAAAAAAAAAAgD8AAAAAAAAAAAAAgD8AAAAAAAAAAAAAAAAAAAAAAAAAAAAAAAAAAAAAAAAAACUAAAAMAAAAAAAAgCgAAAAMAAAAAQAAACcAAAAYAAAAAQAAAAAAAADw8PAAAAAAACUAAAAMAAAAAQAAAEwAAABkAAAAAAAAAAAAAACIAQAAfwAAAAAAAAAAAAAAiQEAAIAAAAAhAPAAAAAAAAAAAAAAAIA/AAAAAAAAAAAAAIA/AAAAAAAAAAAAAAAAAAAAAAAAAAAAAAAAAAAAAAAAAAAlAAAADAAAAAAAAIAoAAAADAAAAAEAAAAnAAAAGAAAAAEAAAAAAAAA////AAAAAAAlAAAADAAAAAEAAABMAAAAZAAAAAAAAAAAAAAAiAEAAH8AAAAAAAAAAAAAAIkBAACAAAAAIQDwAAAAAAAAAAAAAACAPwAAAAAAAAAAAACAPwAAAAAAAAAAAAAAAAAAAAAAAAAAAAAAAAAAAAAAAAAAJQAAAAwAAAAAAACAKAAAAAwAAAABAAAAJwAAABgAAAABAAAAAAAAAP///wAAAAAAJQAAAAwAAAABAAAATAAAAGQAAAAAAAAAAAAAAIgBAAB/AAAAAAAAAAAAAACJ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c+QAAAAcKDQcKDQcJDQ4WMShFrjFU1TJV1gECBAIDBAECBQoRKyZBowsTMQAAAAAAfqbJd6PIeqDCQFZ4JTd0Lk/HMVPSGy5uFiE4GypVJ0KnHjN9AAABHPkAAACcz+7S6ffb7fnC0t1haH0hMm8aLXIuT8ggOIwoRKslP58cK08AAAEAAAAAAMHg9P///////////+bm5k9SXjw/SzBRzTFU0y1NwSAyVzFGXwEBApP7CA8mnM/u69/SvI9jt4tgjIR9FBosDBEjMVTUMlXWMVPRKUSeDxk4AAAAAAAAAADT6ff///////+Tk5MjK0krSbkvUcsuT8YVJFoTIFIrSbgtTcEQHEcgdgAAAJzP7vT6/bTa8kRleixHhy1Nwi5PxiQtTnBwcJKSki81SRwtZAgOIzExAAAAweD02+35gsLqZ5q6Jz1jNEJyOUZ4qamp+/v7////wdPeVnCJAQECAAAAAACv1/Ho8/ubzu6CwuqMudS3u769vb3////////////L5fZymsABAgMAAAAAAK/X8fz9/uLx+snk9uTy+vz9/v///////////////8vl9nKawAECAwAAAAAAotHvtdryxOL1xOL1tdry0+r32+350+r3tdryxOL1pdPvc5rAAQIDAAAAAABpj7ZnjrZqj7Zqj7ZnjrZtkbdukrdtkbdnjrZqj7ZojrZ3rdUCAwRUSQAAAAAAAAAAAAAAAAAAAAAAAAAAAAAAAAAAAAAAAAAAAAAAAAAAAAAAAAAAJwAAABgAAAABAAAAAAAAAP///wAAAAAAJQAAAAwAAAABAAAATAAAAGQAAAAiAAAABAAAAIQAAAAQAAAAIgAAAAQAAABjAAAADQAAACEA8AAAAAAAAAAAAAAAgD8AAAAAAAAAAAAAgD8AAAAAAAAAAAAAAAAAAAAAAAAAAAAAAAAAAAAAAAAAACUAAAAMAAAAAAAAgCgAAAAMAAAAAQAAAFIAAABwAQAAAQAAAPX///8AAAAAAAAAAAAAAACQAQAAAAAAAQAAAABzAGUAZwBvAGUAIAB1AGkAAAAAAAAAAAAAAAAAAAAAAAAAAAAAAAAAAAAAAAAAAAAAAAAAAAAAAAAAAAAAAAAAAAAAAAAAAAD4fwAAE6LGw/h/AAATABQAAAAAABD/9cP4fwAAMBZT8Ph/AAA4osbD+H8AAAAAAAAAAAAAMBZT8Ph/AADJuk87pQAAAAAAAAAAAAAAMIgM61KhAAAjUtiE+H8AAEgAAAD9AQAAhOr1w/h/AACA8f7D+H8AANDs9cMAAAAAAQAAAAAAAAAQ//XD+H8AAAAAU/D4fwAAAAAAAAAAAAAAAAAApQAAAEGqgu/4fwAAAAAAAAAAAAAAAAAAAAAAAMDJZ+j9AQAAKL1PO6UAAADAyWfo/QEAABvFhu/4fwAA8LtPO6UAAACgvE87pQAAAAAAAAAAAAAAAAAAAGR2AAgAAAAAJQAAAAwAAAABAAAAGAAAAAwAAAD/AAACEgAAAAwAAAABAAAAHgAAABgAAAAiAAAABAAAAIUAAAARAAAAJQAAAAwAAAABAAAAVAAAAMAAAAAjAAAABAAAAIMAAAAQAAAAAQAAAAAA2EFVVdVBIwAAAAQAAAATAAAATAAAAAAAAAAAAAAAAAAAAP//////////dAAAAEEAcwBzAGkAbgBhAHQAdQByAGEAIABpAG4AdgDhAGwAaQBkAGEAAAAHAAAABQAAAAUAAAADAAAABwAAAAYAAAAEAAAABwAAAAQAAAAGAAAAAwAAAAMAAAAHAAAABQAAAAYAAAADAAAAAwAAAAcAAAAGAAAASwAAAEAAAAAwAAAABQAAACAAAAABAAAAAQAAABAAAAAAAAAAAAAAAIkBAACAAAAAAAAAAAAAAACJAQAAgAAAAFIAAABwAQAAAgAAABAAAAAHAAAAAAAAAAAAAAC8AgAAAAAAAAECAiJTAHkAcwB0AGUAbQAAAAAAAAAAAAAAAAAAAAAAAAAAAAAAAAAAAAAAAAAAAAAAAAAAAAAAAAAAAAAAAAAAAAAAAAAAAADwj+b9AQAAsD9T8Ph/AAAJAAAAAQAAANBurO/4fwAAAAAAAAAAAAATosbD+H8AADAMj+b9AQAAAAAK+P////8AAAAAAAAAAAAAAAAAAAAAYIsN61KhAACkib/D+H8AAAC8TjulAAAAAAAAAAAAAADAyWfo/QEAAOC9TjsAAAAAMOxn6P0BAAAHAAAAAAAAADDsZ+j9AQAAHL1OO6UAAABwvU47pQAAAEGqgu/4fwAAAAAAAAAAAAAAAAAAAAAAAAAAAAAAAAAAkFtZ6P0BAADAyWfo/QEAABvFhu/4fwAAwLxOO6UAAABwvU47pQ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kKHG9v0BAADQ38uE+H8AAJBbWej9AQAA0G6s7/h/AAAAAAAAAAAAAAGxA4X4fwAAAgAAAAAAAAACAAAAAAAAAAAAAAAAAAAAAAAAAAAAAAAgiA3rUqEAAGDmneb9AQAAAD/19v0BAAAAAAAAAAAAAMDJZ+j9AQAAOL1OOwAAAADg////AAAAAAYAAAAAAAAAAgAAAAAAAABcvE47pQAAALC8TjulAAAAQaqC7/h/AAAAAAAAAAAAAADp9u8AAAAAAAAAAAAAAAB3iNOE+H8AAMDJZ+j9AQAAG8WG7/h/AAAAvE47pQAAALC8TjulAAAAAAAAAAAAAAAAAAAAZHYACAAAAAAlAAAADAAAAAMAAAAYAAAADAAAAAAAAAISAAAADAAAAAEAAAAWAAAADAAAAAgAAABUAAAAVAAAAAoAAAAnAAAAHgAAAEoAAAABAAAAAADYQVVV1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uAAAARwAAACkAAAAzAAAAxgAAABUAAAAhAPAAAAAAAAAAAAAAAIA/AAAAAAAAAAAAAIA/AAAAAAAAAAAAAAAAAAAAAAAAAAAAAAAAAAAAAAAAAAAlAAAADAAAAAAAAIAoAAAADAAAAAQAAABSAAAAcAEAAAQAAADw////AAAAAAAAAAAAAAAAkAEAAAAAAAEAAAAAcwBlAGcAbwBlACAAdQBpAAAAAAAAAAAAAAAAAAAAAAAAAAAAAAAAAAAAAAAAAAAAAAAAAAAAAAAAAAAAAAAAAAAAAAAgAAAAAAAAAAgAAAAAAAAAAACO5v0BAADQbqzv+H8AAAAAAAAAAAAAx7MH8vh/AAAAAIrm/QEAAAAAAAD4fwAAAAAAAAAAAAAAAAAAAAAAAMCJDetSoQAAAQAAAAAAAAAwC7n2AgAAAAAAAAAAAAAAwMln6P0BAACYvE47AAAAAPD///8AAAAACQAAAAAAAAADAAAAAAAAALy7TjulAAAAELxOO6UAAABBqoLv+H8AAAAAAAAAAAAAAOn27wAAAAAAAAAAAAAAAJC7TjulAAAAwMln6P0BAAAbxYbv+H8AAGC7TjulAAAAELxOO6UAAABAyLv2/QEAAAAAAABkdgAIAAAAACUAAAAMAAAABAAAABgAAAAMAAAAAAAAAhIAAAAMAAAAAQAAAB4AAAAYAAAAKQAAADMAAADvAAAASAAAACUAAAAMAAAABAAAAFQAAAAAAQAAKgAAADMAAADtAAAARwAAAAEAAAAAANhBVVXVQSoAAAAzAAAAHgAAAEwAAAAAAAAAAAAAAAAAAAD//////////4gAAABFAGQAdQBhAHIAZABvACAARwBhAGIAcgBpAGUAbAAgAEIAYQB0AGkAcwB0AGEAIABkAGEAIAAuAC4ALgAIAAAACQAAAAkAAAAIAAAABgAAAAkAAAAJAAAABAAAAAsAAAAIAAAACQAAAAYAAAAEAAAACAAAAAQAAAAEAAAACQAAAAgAAAAFAAAABAAAAAcAAAAFAAAACAAAAAQAAAAJAAAACAAAAAQAAAADAAAAAwAAAAMAAABLAAAAQAAAADAAAAAFAAAAIAAAAAEAAAABAAAAEAAAAAAAAAAAAAAAiQEAAIAAAAAAAAAAAAAAAIkBAACAAAAAJQAAAAwAAAACAAAAJwAAABgAAAAFAAAAAAAAAP///wAAAAAAJQAAAAwAAAAFAAAATAAAAGQAAAAAAAAAUAAAAIgBAAB8AAAAAAAAAFAAAACJ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ISAAAADAAAAAEAAAAeAAAAGAAAAAkAAABQAAAAAAEAAF0AAAAlAAAADAAAAAEAAABUAAAAMAEAAAoAAABQAAAA0AAAAFwAAAABAAAAAADYQVVV1UEKAAAAUAAAACYAAABMAAAAAAAAAAAAAAAAAAAA//////////+YAAAARQBkAHUAYQByAGQAbwAgAEcAYQBiAHIAaQBlAGwAIABCAGEAdABpAHMAdABhACAAZABhACAAUwBpAGwAdgBhACAATgB1AG4AZQBzAAYAAAAHAAAABwAAAAYAAAAEAAAABwAAAAcAAAADAAAACAAAAAYAAAAHAAAABAAAAAMAAAAGAAAAAwAAAAMAAAAGAAAABgAAAAQAAAADAAAABQAAAAQAAAAGAAAAAwAAAAcAAAAGAAAAAwAAAAYAAAADAAAAAwAAAAUAAAAGAAAAAwAAAAgAAAAHAAAABwAAAAYAAAAFAAAASwAAAEAAAAAwAAAABQAAACAAAAABAAAAAQAAABAAAAAAAAAAAAAAAIkBAACAAAAAAAAAAAAAAACJAQAAgAAAACUAAAAMAAAAAgAAACcAAAAYAAAABQAAAAAAAAD///8AAAAAACUAAAAMAAAABQAAAEwAAABkAAAACQAAAGAAAAD/AAAAbAAAAAkAAABgAAAA9wAAAA0AAAAhAPAAAAAAAAAAAAAAAIA/AAAAAAAAAAAAAIA/AAAAAAAAAAAAAAAAAAAAAAAAAAAAAAAAAAAAAAAAAAAlAAAADAAAAAAAAIAoAAAADAAAAAUAAAAlAAAADAAAAAEAAAAYAAAADAAAAAAAAAISAAAADAAAAAEAAAAeAAAAGAAAAAkAAABgAAAAAAEAAG0AAAAlAAAADAAAAAEAAABUAAAArAAAAAoAAABgAAAAXQAAAGwAAAABAAAAAADYQVVV1UEKAAAAYAAAABAAAABMAAAAAAAAAAAAAAAAAAAA//////////9sAAAARQBuAGcAZQBuAGgAZQBpAHIAbwAgAEMAaQB2AGkAbAAGAAAABwAAAAcAAAAGAAAABwAAAAcAAAAGAAAAAwAAAAQAAAAHAAAAAwAAAAcAAAADAAAABQAAAAMAAAADAAAASwAAAEAAAAAwAAAABQAAACAAAAABAAAAAQAAABAAAAAAAAAAAAAAAIkBAACAAAAAAAAAAAAAAACJAQAAgAAAACUAAAAMAAAAAgAAACcAAAAYAAAABQAAAAAAAAD///8AAAAAACUAAAAMAAAABQAAAEwAAABkAAAACQAAAHAAAAB/AQAAfAAAAAkAAABwAAAAdwEAAA0AAAAhAPAAAAAAAAAAAAAAAIA/AAAAAAAAAAAAAIA/AAAAAAAAAAAAAAAAAAAAAAAAAAAAAAAAAAAAAAAAAAAlAAAADAAAAAAAAIAoAAAADAAAAAUAAAAlAAAADAAAAAEAAAAYAAAADAAAAAAAAAISAAAADAAAAAEAAAAWAAAADAAAAAAAAABUAAAAzAEAAAoAAABwAAAAfgEAAHwAAAABAAAAAADYQVVV1UEKAAAAcAAAAEAAAABMAAAABAAAAAkAAABwAAAAgAEAAH0AAADMAAAAQQBzAHMAaQBuAGEAZABvACAAcABvAHIAOgAgAEUARABVAEEAUgBEAE8AIABHAEEAQgBSAEkARQBMACAAQgBBAFQASQBTAFQAQQAgAEQAQQAgAFMASQBMAFYAQQAgAE4AVQBOAEUAUwA6ADEAMgAyADIANAA1ADgAMwA2ADUANgAHAAAABQAAAAUAAAADAAAABwAAAAYAAAAHAAAABwAAAAMAAAAHAAAABwAAAAQAAAADAAAAAwAAAAYAAAAIAAAACAAAAAcAAAAHAAAACAAAAAkAAAADAAAACAAAAAcAAAAGAAAABwAAAAMAAAAGAAAABQAAAAMAAAAGAAAABwAAAAYAAAADAAAABgAAAAYAAAAHAAAAAwAAAAgAAAAHAAAAAwAAAAYAAAADAAAABQAAAAcAAAAHAAAAAwAAAAgAAAAIAAAACAAAAAYAAAAGAAAAAwAAAAYAAAAGAAAABgAAAAYAAAAGAAAABgAAAAYAAAAGAAAABgAAAAYAAAAG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XuJEUeOHAyew/AMyirB0nnvU3v4fZ/lrqgONBDirKj8=</DigestValue>
    </Reference>
    <Reference Type="http://www.w3.org/2000/09/xmldsig#Object" URI="#idOfficeObject">
      <DigestMethod Algorithm="http://www.w3.org/2001/04/xmlenc#sha256"/>
      <DigestValue>Zv8rlsHsRoYS1+ZmmumcsB6a+OUtHjcU6j7rBmbez2o=</DigestValue>
    </Reference>
    <Reference Type="http://uri.etsi.org/01903#SignedProperties" URI="#idSignedProperties">
      <Transforms>
        <Transform Algorithm="http://www.w3.org/TR/2001/REC-xml-c14n-20010315"/>
      </Transforms>
      <DigestMethod Algorithm="http://www.w3.org/2001/04/xmlenc#sha256"/>
      <DigestValue>LWmlyILpjceveOuH2yGq+kEUoYyAz/Tmn0Uc7lIVfxk=</DigestValue>
    </Reference>
    <Reference Type="http://www.w3.org/2000/09/xmldsig#Object" URI="#idValidSigLnImg">
      <DigestMethod Algorithm="http://www.w3.org/2001/04/xmlenc#sha256"/>
      <DigestValue>f6SXpZHUSGqB9kEy048NGiUP4d7eJronOzg04+1MUdU=</DigestValue>
    </Reference>
    <Reference Type="http://www.w3.org/2000/09/xmldsig#Object" URI="#idInvalidSigLnImg">
      <DigestMethod Algorithm="http://www.w3.org/2001/04/xmlenc#sha256"/>
      <DigestValue>wcGGScLwmsXHULBJxDsi3Ce3OOW9cVimH3gLfZEgBOo=</DigestValue>
    </Reference>
  </SignedInfo>
  <SignatureValue>UHAQQ042wT6daCV2f8SmDHuXcdNvKxz6Ti/7vTiQMG4y6B5BnW7gwO6i2fly7YOe/AbMKKnb9gl6
u+MQDaYE/VJeYaLOB2ulH9rdvlyBLc33CaAksYydYwa58rM0hjQiF74x2uuogaL6kZI0DDkFGv5d
9T5R3+OpcwkNcwLxog0mjNJakZVM0vDLgGKev49FDDpsk24DBVNVKWZRD106eygRCX/5i6+OJtsh
pscdd4P2s69ABulYGm1bsJe46ELB8r1lodIt9VhnM4GZjfqpJ9ehXMlVJVbK8oIEYnocBb9hWpCx
feksLicND5OvfPgC/TeFLN21H4e4UZ5kHVjvww==</SignatureValue>
  <KeyInfo>
    <X509Data>
      <X509Certificate>MIIHBjCCBO6gAwIBAgIIVBUjEilHCg0wDQYJKoZIhvcNAQELBQAwWTELMAkGA1UEBhMCQlIxEzARBgNVBAoTCklDUC1CcmFzaWwxFTATBgNVBAsTDEFDIFNPTFVUSSB2NTEeMBwGA1UEAxMVQUMgU09MVVRJIE11bHRpcGxhIHY1MB4XDTIzMTIyOTE0NDcwMFoXDTI0MTIyOTE0NDcwMFowgb8xCzAJBgNVBAYTAkJSMRMwEQYDVQQKEwpJQ1AtQnJhc2lsMR4wHAYDVQQLExVBQyBTT0xVVEkgTXVsdGlwbGEgdjUxFzAVBgNVBAsTDjI0NjY0NDk5MDAwMTA4MRMwEQYDVQQLEwpQcmVzZW5jaWFsMRowGAYDVQQLExFDZXJ0aWZpY2FkbyBQRiBBMzExMC8GA1UEAxMoQUxBRUxTT04gQU5UT05JTyBERSBPTElWRUlSQTo2NTAxNTAwMjY1MzCCASIwDQYJKoZIhvcNAQEBBQADggEPADCCAQoCggEBAMAkEZ6SnKAmTKwdQpUNAu0l4pBxRH67YQyki5T8gIPKgiHW7q/AWqgimVCbVU+mdqHnswFR2YrxaOXQuaHT0MWX5azNkugI7tJvcXg0yuvcujcdbhCLztcxBPg/IyNeF++u+XXQcRIfVIZSzYCjURCYCQETRSt0cKWodLALqcprHYj1V5xGZTGkzFouHCHQHiOEjj1TtK1HkjOBy7utyJ9NLFHGBKZ6Mu3qTz23xWkijqPay5XTrwJYdKi9Bw5yZSGrU4RkZr4ISAuN6XeHFK/uMQZz5yFOFZg7Km6HEm53hNXCIXZ/rJX3qzWEUmPhg+cnFuPPFgGM9jj265587mUCAwEAAaOCAmkwggJlMAkGA1UdEwQCMAAwHwYDVR0jBBgwFoAUxVLtJYAJ35yCyJ9Hxt20XzHdubEwVAYIKwYBBQUHAQEESDBGMEQGCCsGAQUFBzAChjhodHRwOi8vY2NkLmFjc29sdXRpLmNvbS5ici9sY3IvYWMtc29sdXRpLW11bHRpcGxhLXY1LnA3YjCBmAYDVR0RBIGQMIGNgRhzdGhlbm5lcnZpZWlyYUBnbWFpbC5jb22gOAYFYEwBAwGgLxMtMTIxMjE5Njc2NTAxNTAwMjY1MzAwMDAwMDAwMDAwMDAwMDAwMDAwMDAwMDAwoBcGBWBMAQMGoA4TDDAwMDAwMDAwMDAwMKAeBgVgTAEDBaAVExMwMDAwMDAwMDAwMDAwMDAwMDAwMF0GA1UdIARWMFQwUgYGYEwBAgMlMEgwRgYIKwYBBQUHAgEWOmh0dHA6Ly9jY2QuYWNzb2x1dGkuY29tLmJyL2RvY3MvZHBjLWFjLXNvbHV0aS1tdWx0aXBsYS5wZGYwKQYDVR0lBCIwIAYIKwYBBQUHAwIGCCsGAQUFBwMEBgorBgEEAYI3FAICMIGMBgNVHR8EgYQwgYEwPqA8oDqGOGh0dHA6Ly9jY2QuYWNzb2x1dGkuY29tLmJyL2xjci9hYy1zb2x1dGktbXVsdGlwbGEtdjUuY3JsMD+gPaA7hjlodHRwOi8vY2NkMi5hY3NvbHV0aS5jb20uYnIvbGNyL2FjLXNvbHV0aS1tdWx0aXBsYS12NS5jcmwwHQYDVR0OBBYEFMkGnl6xqu65PwMk73zzuLbm0wPQMA4GA1UdDwEB/wQEAwIF4DANBgkqhkiG9w0BAQsFAAOCAgEADrDTz1QLKEpLiiVp69Og6luMGmWJ1FCsyDsP8soqsJU+iIuv5BvvJEUPx7y8z1/LhP7zeInRTH5NWNjwqOmDR0P+l2zE3dGOIHqWFOalL7JG6COlAD0OwmJJl9859JwA11aglzO+sV8KziZMzA55L79w3oduGNIiHBKafaCTYPQOqjS61FNheduLZlCG1XrMSjTuu0ZwrxC5z2gYCAJrqrl7idgv8GAF3DU40nT12ELJ/59e4EN/LYHHQ5RvviLsDmmQQ95iTEorcEP7sxmkXu/F7gX3VsH/rhjuSz47Ch7120OixoCB7wljlMYaXvFiKEg2KLMscNznOfjoHQgvtmrQoENVuUikJKjKEj4vEJKBBWhd9W5Pd9DgJIH7PhU09S1ZrerwHsWptJzSbecNFm8OUdaA8H3u0RIzW8SPbVGyoduXNm5VIwKnIHTX9OCnB2A4/ZWn/E5Z7YwBDrdz3G/mZJIoUgoFvca21tsFkdoi6Ymg80vLwC3EtAcz3AwNLaFUfJRraCCIFx1mY+bC0/XIv7hxQFH22XzsjW5doCqFE9kH+iVTL15pNUGh65oQR3dkKwG5Jdlf7JricQOhvQzIJsc2nhEIz5I28dR/d8HAH49jaDf1aGnrytW48EtPFzHyv58xM6Kheam+xxmWHYjRrsE1PfRO1OUY0k5R9/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FCBMf+whKmVNYJQx8nayvu+U2vdJbMWA/vzvJpQvxVo=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S9Sj+Tzwipf0w/2Q1Awt/nmWcha+RGDwfrceJMwrk+Q=</DigestValue>
      </Reference>
      <Reference URI="/xl/drawings/drawing1.xml?ContentType=application/vnd.openxmlformats-officedocument.drawing+xml">
        <DigestMethod Algorithm="http://www.w3.org/2001/04/xmlenc#sha256"/>
        <DigestValue>9iMRvIgXa855+AL0ySfL5pbqS3RVCoJw08M0t43n8/M=</DigestValue>
      </Reference>
      <Reference URI="/xl/drawings/vmlDrawing1.vml?ContentType=application/vnd.openxmlformats-officedocument.vmlDrawing">
        <DigestMethod Algorithm="http://www.w3.org/2001/04/xmlenc#sha256"/>
        <DigestValue>dTikF/6XDQEUcD4f9MQew5tp6nh2WTAEvGSTfzI0rz8=</DigestValue>
      </Reference>
      <Reference URI="/xl/media/image1.jpeg?ContentType=image/jpeg">
        <DigestMethod Algorithm="http://www.w3.org/2001/04/xmlenc#sha256"/>
        <DigestValue>Sm+JsTgNEvQVANurzQT3zKA8X0YoIG6HiKJuY3wXg88=</DigestValue>
      </Reference>
      <Reference URI="/xl/media/image2.emf?ContentType=image/x-emf">
        <DigestMethod Algorithm="http://www.w3.org/2001/04/xmlenc#sha256"/>
        <DigestValue>zvOu2Df6UjLoV+dGU5H8IZdZOAZwaigx/jUTwBPtkAw=</DigestValue>
      </Reference>
      <Reference URI="/xl/media/image3.emf?ContentType=image/x-emf">
        <DigestMethod Algorithm="http://www.w3.org/2001/04/xmlenc#sha256"/>
        <DigestValue>Rpky9I96BfM0dA7XL1bzbXo17Qrsc4S9exSCCRoAxUE=</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ScAgAQOUDJWWDmGszCyElQYGMQmsqwPYKKgSurMv5d0=</DigestValue>
      </Reference>
      <Reference URI="/xl/styles.xml?ContentType=application/vnd.openxmlformats-officedocument.spreadsheetml.styles+xml">
        <DigestMethod Algorithm="http://www.w3.org/2001/04/xmlenc#sha256"/>
        <DigestValue>KLWsQ5giJwvcNFiV2i5WRuLFHqFkzlCavaufS8ygSxo=</DigestValue>
      </Reference>
      <Reference URI="/xl/theme/theme1.xml?ContentType=application/vnd.openxmlformats-officedocument.theme+xml">
        <DigestMethod Algorithm="http://www.w3.org/2001/04/xmlenc#sha256"/>
        <DigestValue>slUOyOXRyyDzJubkfCFkLrI1Wq/sjkxPtTFiPO5X0rM=</DigestValue>
      </Reference>
      <Reference URI="/xl/workbook.xml?ContentType=application/vnd.openxmlformats-officedocument.spreadsheetml.sheet.main+xml">
        <DigestMethod Algorithm="http://www.w3.org/2001/04/xmlenc#sha256"/>
        <DigestValue>D69Q/LIsmitDumDFsgbxHUo7M7GE9dFfaQA+5M+Jaec=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sheet1.xml?ContentType=application/vnd.openxmlformats-officedocument.spreadsheetml.worksheet+xml">
        <DigestMethod Algorithm="http://www.w3.org/2001/04/xmlenc#sha256"/>
        <DigestValue>nQhdcDtO889iCGBQtd6QjjjoRQ881szy6bo5fhAOk98=</DigestValue>
      </Reference>
    </Manifest>
    <SignatureProperties>
      <SignatureProperty Id="idSignatureTime" Target="#idPackageSignature">
        <mdssi:SignatureTime xmlns:mdssi="http://schemas.openxmlformats.org/package/2006/digital-signature">
          <mdssi:Format>YYYY-MM-DDThh:mm:ssTZD</mdssi:Format>
          <mdssi:Value>2024-04-23T12:07:08Z</mdssi:Value>
        </mdssi:SignatureTime>
      </SignatureProperty>
    </SignatureProperties>
  </Object>
  <Object Id="idOfficeObject">
    <SignatureProperties>
      <SignatureProperty Id="idOfficeV1Details" Target="#idPackageSignature">
        <SignatureInfoV1 xmlns="http://schemas.microsoft.com/office/2006/digsig">
          <SetupID>{603827FD-7820-4A94-8D07-3591A459D7CA}</SetupID>
          <SignatureText>Alaelson Antônio de Oliveira</SignatureText>
          <SignatureImage/>
          <SignatureComments/>
          <WindowsVersion>10.0</WindowsVersion>
          <OfficeVersion>16.0</OfficeVersion>
          <ApplicationVersion>16.0</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2024-04-23T12:07:08Z</xd:SigningTime>
          <xd:SigningCertificate>
            <xd:Cert>
              <xd:CertDigest>
                <DigestMethod Algorithm="http://www.w3.org/2001/04/xmlenc#sha256"/>
                <DigestValue>GzlsF3Igq0O+w7++VrThEZd3iHcdO6BbQ2WP8YtEkFY=</DigestValue>
              </xd:CertDigest>
              <xd:IssuerSerial>
                <X509IssuerName>CN=AC SOLUTI Multipla v5, OU=AC SOLUTI v5, O=ICP-Brasil, C=BR</X509IssuerName>
                <X509SerialNumber>6058787434605775373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FjCCBP6gAwIBAgIBDDANBgkqhkiG9w0BAQ0FADBvMQswCQYDVQQGEwJCUjETMBEGA1UEChMKSUNQLUJyYXNpbDE0MDIGA1UECxMrQXV0b3JpZGFkZSBDZXJ0aWZpY2Fkb3JhIFJhaXogQnJhc2lsZWlyYSB2NTEVMBMGA1UEAxMMQUMgU09MVVRJIHY1MB4XDTE5MDIwNTE0MzQ1NloXDTI5MDMwMjExNTg1OVowWTELMAkGA1UEBhMCQlIxEzARBgNVBAoTCklDUC1CcmFzaWwxFTATBgNVBAsTDEFDIFNPTFVUSSB2NTEeMBwGA1UEAxMVQUMgU09MVVRJIE11bHRpcGxhIHY1MIICIjANBgkqhkiG9w0BAQEFAAOCAg8AMIICCgKCAgEAuIIdPZR/Ntz47joJvl7bf95r1gdFRBMo+evFua6ExWPPifqy6/gO97XvtjJuMdJIYqExiijS0STmUP2Sq1BDOz8VkpTBAzF6wiDMX4224uWn7ndK8J3BmOWzmIj4Lfk+lFNbwIYSeJ6/C6TSwcZpqQy6NOhLW3eOIr+EWdJFEiyr2yU0hzSRvDtdmpl2DzntlUO+5pgM5YD5GR/YxsrrycCV10ZSXN7BJLGIVZAg0BBc5d8/QYBqzk7FKdviRi2k79XV+feH1UzpUaOD2s/fTQqqhDDaNEbd+LpP9pVeuB/xxuSK70SDDWFoaKP4dqxgDBEZIAPUOJ9aIFiVUFJxNPTBgQVTb5mdKknLywVCMPA8Nf88iv1gEk3wZq3y4kyJddg5UrIVnY2xzoG3z61/N93ty1B7Inpm3D917bvuLXaYcGfDGyPYSKXITc8yvdB8FuUW3C3ugTUxU7IywrP0M58jGYXbEWotHG1CwDwureKRVaYnzt062NDYOha7r88bXD4FymU4ieMyYN/SX0VviCXnzG+x4lWYwj+r29gSZ2LBSAe3q5MePTRkU3V25Fopm7olQka7zpuKTN7ITFQWJ78yhKEdcUEAsTB03BhAPXdJ0iUjoPzFIdUZAtfa4KP/C/YODMo/oY9ru/OrOoOixte8koyHAbQube9OFZ7ATNsCAwEAAaOCAdEwggHNMB0GA1UdDgQWBBTFUu0lgAnfnILIn0fG3bRfMd25sTAPBgNVHRMBAf8EBTADAQH/MB8GA1UdIwQYMBaAFErHl9y4Wa0KBztHVSbf1bInrnpxMIHvBgNVHSAEgecwgeQwSgYGYEwBAgEmMEAwPgYIKwYBBQUHAgEWMmh0dHBzOi8vY2NkLmFjc29sdXRpLmNvbS5ici9kb2NzL2RwYy1hYy1zb2x1dGkucGRmMEoGBmBMAQIEDzBAMD4GCCsGAQUFBwIBFjJodHRwczovL2NjZC5hY3NvbHV0aS5jb20uYnIvZG9jcy9kcGMtYWMtc29sdXRpLnBkZjBKBgZgTAECAyUwQDA+BggrBgEFBQcCARYyaHR0cHM6Ly9jY2QuYWNzb2x1dGkuY29tLmJyL2RvY3MvZHBjLWFjLXNvbHV0aS5wZGYweAYDVR0fBHEwbzA1oDOgMYYvaHR0cDovL2NjZC5hY3NvbHV0aS5jb20uYnIvbGNyL2FjLXNvbHV0aS12NS5jcmwwNqA0oDKGMGh0dHA6Ly9jY2QyLmFjc29sdXRpLmNvbS5ici9sY3IvYWMtc29sdXRpLXY1LmNybDAOBgNVHQ8BAf8EBAMCAQYwDQYJKoZIhvcNAQENBQADggIBALRfV/fT9jlFPGFrAa1Hnri1WgOlG9dhBL2orVahlkeS4NXe2FyT8VbOmhOkWGsHoCd7jwly7v5Q1CMo3Uw92E8akgqtbXj9kTXB80tSDctkIC++eAilOJCFMYomK5/X8TjVwj9KSnWRgXihEd+Hc/bowV7nIe3B6Ebs+C2VoVkkMT6qT/TqafrmIH9uJfvKWuOWtGv4RLNTg6YHxqEUnD+R+l0iohxuh29+uaJhjElRrd8gNFqvEDWm4EdhWTvzMkZdH4Zun1yMUl5Y3CdD5zSLOVcgGrmE0Skh9drDZTN4BdV84FJTGrj0DwANXUNSihpaMr32Cnav7J0zmDFXeM7tIj/CVfmxQczVfRlwSb2LM+NE8+XkQFZfeHOOa2ioeI1jlGuLjuLqj9yVAX2Vn/MkFsA1tt9CeHCEI7cEBi55B9bgjBNN1kOC9XZBdxp5RS3eZSe6T1AZovxgAQEirEKmCxmlICDz4qVh1SgT3Gvj7Pubrv6SqL7dJK6VxQlUPJAibQDn29uyqwHwFX/jmbxol3GOE3ae1AKBFONwlE2YkwJb5li+IGnUeFgIwiQwZdm43TFu68QeTE2Mq30w0GsY6nbLhOnBbsrmX+dBwWi85JFtZsy9y3Kr+jNdExUPIc7VQbYZGu+5cdHthRJcTnllZeQU36sTKznw5NK0QhdR</xd:EncapsulatedX509Certificate>
            <xd:EncapsulatedX509Certificate>MIIGPjCCBCagAwIBAgIBCzANBgkqhkiG9w0BAQ0FADCBlzELMAkGA1UEBhMCQlIxEzARBgNVBAoMCklDUC1CcmFzaWwxPTA7BgNVBAsMNEluc3RpdHV0byBOYWNpb25hbCBkZSBUZWNub2xvZ2lhIGRhIEluZm9ybWFjYW8gLSBJVEkxNDAyBgNVBAMMK0F1dG9yaWRhZGUgQ2VydGlmaWNhZG9yYSBSYWl6IEJyYXNpbGVpcmEgdjUwHhcNMTgwNjI5MTg1NTIwWhcNMjkwMzAyMTIwMDIwWjBvMQswCQYDVQQGEwJCUjETMBEGA1UEChMKSUNQLUJyYXNpbDE0MDIGA1UECxMrQXV0b3JpZGFkZSBDZXJ0aWZpY2Fkb3JhIFJhaXogQnJhc2lsZWlyYSB2NTEVMBMGA1UEAxMMQUMgU09MVVRJIHY1MIICIjANBgkqhkiG9w0BAQEFAAOCAg8AMIICCgKCAgEAtoQbmI4YZawD53+Un9kiyaLa1Yf0OtZ1HtRX8dEJ/a8gMegdj8octdGAid1SKe7IMYRCN554iZldoDhfK7YLJxbjQaT/OfA7fRu6uA7z7joS34zdYhEN4P4EgL3DTCQPVzStjExIhu+qG0VV4cuZQ8n+jrRL653/liXqTwgVJd1YHZO/vQnjWWUmuANO1Gxp/cIRjASUenWfT0LV3Uiu9x9ZwYi/fS6eX7ihmpxVgRrzf717EcYZziVjNJj/wwLRbVs4pgz005d+W96iqxhi0Hb/f4rBYqYci9DwEFzYdvkkk62KbrbHw+lhpGXdQs+wHPYR8rh6nxdNwMuXLyF1UU9EXxy5TGsrbQmCdjWVDcJs2ViLDcmBHSdvLcgkOQYj7vCw5Mpfu+7s2veGa0H/U+FrdYSn4JXy9E78TNcRv5mV1y98eDR4iHSSJMPcPmn54QImkoXwch6t5EmmPEd1FpPD0bw5cs8Fm30GFkIH1245ANRI298V9s3qcR+hHTKianI7uFmrgZEPu8hl8rNnQmAo1q8XOShp8h9XB1xh6I9yETNX+LbaPsoZ7iFNbvQ6+TLxBzM6wcKaT9eW6DXscIRFviyqeLy2finG9IE9hGYVeWoLl2uGVqFr124HTLppej/0Wbfel7QjDL0I99u2vKviD14J+2E+UBLjsFgOf5UCAwEAAaOBuzCBuDAUBgNVHSAEDTALMAkGBWBMAQEuMAAwPwYDVR0fBDgwNjA0oDKgMIYuaHR0cDovL2FjcmFpei5pY3BicmFzaWwuZ292LmJyL0xDUmFjcmFpenY1LmNybDAfBgNVHSMEGDAWgBRpqL512cTvbOcTReRhbuVo+LZAXjAdBgNVHQ4EFgQUSseX3LhZrQoHO0dVJt/VsieuenEwDwYDVR0TAQH/BAUwAwEB/zAOBgNVHQ8BAf8EBAMCAQYwDQYJKoZIhvcNAQENBQADggIBAHTHprVP4HJFNsMWtG/1uj+CRSITHaIqKokRSoDFGRuxKLWNAXv1G59Ioyn0iiQimDUijBSVizNBHRFYpxs6J+0Ju9z8cHUWahqBkqhMLNNzPDjWCgxiBCGwMHvkSku1nJHkKf0Tbo7XL5GvZTE7rXY4phop6hqImfCPdaG9uoI2RENAuGF5Vsa/7I7x3pbKwQV78UbmrFfCoLrZB8e3pawY5JVxZU5PHyf59A+g8l9o5g7IqMtkKdpq2r52q/1SRaRZHWYwMc2o823nb57fjP+n21Ccxnve2j3a1lmsCbpvfwgkku9xTzOE3BhTSFYMUGeD7FUfSmztTxuvtYGG4dKqfHXYmKE/GHtrKwbj4zU9DNsItO4BXCGnJg+Cm/1qJAvCBT8NHMwPp82jvxc7JC3KSREmLFQfhj5ndMi0T/B0HWhOEpe30GeZQToRxjPjV68UBjURNzEybWMTQwPf5hx6TtxCQ1ogUNR9Em/qmt3EWxXB+JDv3CgjeCNgzQQ8AQHdAvRYDu7z8xNhTaE+SL9+Ctp1LS9O9n8Miu4ZwsG/WP0A36ftUQSZ9QizDue2iS4HCvK8qhBWmqq8bF5pnPWCXSxxj7x+rKo648BBJSKpd4B5sQW+YG43ONUuE6VmFio4ofrwjvf+xZVoghfkADeq6/5hsGNJsLzXDfr6hCDB</xd:EncapsulatedX509Certificate>
            <xd:EncapsulatedX509Certificate>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gUXw/6YODeF2XkqEyfk3VehdsIx+3/ERgdjCS/ouxYR0Epi2hdoMUVJDNf3XQfjAWXJyCoTneHYAl2McMdvoqtLB2ileQlJiis0fTtYTJayee9BAIdIrCor1Lc0vozXCpDtq5nTwhjIocaZtcuFsdrkl+nbfYxl5m7vjTkTMS6j8ffjmFzbNPDlJuV3Vy7AzapPVJrMl6UHPXCHMYMzl0KxR/47S5XGgmLYkYt8bNCHA3fg07y+Gtvgu+SNhMPwWKIgwhYw+9vErOnavRhOimYo4M2AwNpNK0OKLI7Im5V094jFp4Ty+mlmfQH00k8nkSUEN+1TGGkhv16c2hukbx9iCfbmk7im2hGKjQA8eH64VPYoS2qdKbPbd3xDDHN2croYKpy2U2oQTVBSf9hC3o6fKo3zp0U3dNiw7ZgWKS9UwP31Q0gwgB1orZgLuF+LIppHYwxcTG/AovNWa4sTPukMiX2L+p7uIHExTZJJU4YoDacQh/mfbPIz3261He4YFmQ35sfw3eKHQSOLyiVfev/n0l/r308PijEd+d+Hz5RmqIzS8jYXZIeJxym4mEjE1fKpeP56Ea52LlIJ8ZqsJ3xzHWu3WkAVz4hMqrX6BPMGW2IxOuEUQyIaCBg1lI6QLiPMHvo2/J7gu4YfqRcH6i27W3HyzamEQIDAQABo4H1MIHyME4GA1UdIARHMEUwQwYFYEwBAQAwOjA4BggrBgEFBQcCARYsaHR0cDovL2FjcmFpei5pY3BicmFzaWwuZ292LmJyL0RQQ2FjcmFpei5wZGYwPwYDVR0fBDgwNjA0oDKgMIYuaHR0cDovL2FjcmFpei5pY3BicmFzaWwuZ292LmJyL0xDUmFjcmFpenY1LmNybDAfBgNVHSMEGDAWgBRpqL512cTvbOcTReRhbuVo+LZAXjAdBgNVHQ4EFgQUaai+ddnE72znE0XkYW7laPi2QF4wDwYDVR0TAQH/BAUwAwEB/zAOBgNVHQ8BAf8EBAMCAQYwDQYJKoZIhvcNAQENBQADggIBABRt2/JiWapef7o/plhR4PxymlMIp/JeZ5F0BZ1XafmYpl5g6pRokFrIRMFXLyEhlgo51I05InyCc9Td6UXjlsOASTc/LRavyjB/8NcQjlRYDh6xf7OdP05mFcT/0+6bYRtNgsnUbr10pfsK/UzyUvQWbumGS57hCZrAZOyd9MzukiF/azAa6JfoZk2nDkEudKOY8tRyTpMmDzN5fufPSC3v7tSJUqTqo5z7roN/FmckRzGAYyz5XulbOc5/UsAT/tk+KP/clbbqd/hhevmmdJclLr9qWZZcOgzuFU2YsgProtVu0fFNXGr6KK9fu44pOHajmMsTXK3X7r/Pwh19kFRow5F3RQMUZC6Re0YLfXh+ypnUSCzA+uL4JPtHIGyvkbWiulkustpOKUSVwBPzvA2sQUOvqdbAR7C8jcHYFJMuK2HZFji7pxcWWab/NKsFcJ3sluDjmhizpQaxbYTfAVXu3q8yd0su/BHHhBpteyHvYyyz0Eb9LUysR2cMtWvfPU6vnoPgYvOGO1CziyGEsgKULkCH4o2Vgl1gQuKWO4V68rFW8a/jvq28sbY+y/Ao0I5ohpnBcQOAawiFbz6yJtObajYMuztDDP8oY656EuuJXBJhuKAJPI/7WDtgfV8ffOh/iQGQATVMtgDN0gv8bn5NdUX8UMNX1sHhU3H1UpoW</xd:EncapsulatedX509Certificate>
          </xd:CertificateValues>
        </xd:UnsignedSignatureProperties>
      </xd:UnsignedProperties>
    </xd:QualifyingProperties>
  </Object>
  <Object Id="idValidSigLnImg">AQAAAGwAAAAAAAAAAAAAAE8BAAB/AAAAAAAAAAAAAABwIwAAVg0AACBFTUYAAAEAxBwAAKoAAAAGAAAAAAAAAAAAAAAAAAAAQAYAAIQDAACwAQAA8AAAAAAAAAAAAAAAAAAAAICXBgCAqQMACgAAABAAAAAAAAAAAAAAAEsAAAAQAAAAAAAAAAUAAAAeAAAAGAAAAAAAAAAAAAAAUAEAAIAAAAAnAAAAGAAAAAEAAAAAAAAAAAAAAAAAAAAlAAAADAAAAAEAAABMAAAAZAAAAAAAAAAAAAAATwEAAH8AAAAAAAAAAAAAAF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PAQAAfwAAAAAAAAAAAAAAUAEAAIAAAAAhAPAAAAAAAAAAAAAAAIA/AAAAAAAAAAAAAIA/AAAAAAAAAAAAAAAAAAAAAAAAAAAAAAAAAAAAAAAAAAAlAAAADAAAAAAAAIAoAAAADAAAAAEAAAAnAAAAGAAAAAEAAAAAAAAA8PDwAAAAAAAlAAAADAAAAAEAAABMAAAAZAAAAAAAAAAAAAAATwEAAH8AAAAAAAAAAAAAAFABAACAAAAAIQDwAAAAAAAAAAAAAACAPwAAAAAAAAAAAACAPwAAAAAAAAAAAAAAAAAAAAAAAAAAAAAAAAAAAAAAAAAAJQAAAAwAAAAAAACAKAAAAAwAAAABAAAAJwAAABgAAAABAAAAAAAAAPDw8AAAAAAAJQAAAAwAAAABAAAATAAAAGQAAAAAAAAAAAAAAE8BAAB/AAAAAAAAAAAAAABQAQAAgAAAACEA8AAAAAAAAAAAAAAAgD8AAAAAAAAAAAAAgD8AAAAAAAAAAAAAAAAAAAAAAAAAAAAAAAAAAAAAAAAAACUAAAAMAAAAAAAAgCgAAAAMAAAAAQAAACcAAAAYAAAAAQAAAAAAAADw8PAAAAAAACUAAAAMAAAAAQAAAEwAAABkAAAAAAAAAAAAAABPAQAAfwAAAAAAAAAAAAAAUAEAAIAAAAAhAPAAAAAAAAAAAAAAAIA/AAAAAAAAAAAAAIA/AAAAAAAAAAAAAAAAAAAAAAAAAAAAAAAAAAAAAAAAAAAlAAAADAAAAAAAAIAoAAAADAAAAAEAAAAnAAAAGAAAAAEAAAAAAAAA////AAAAAAAlAAAADAAAAAEAAABMAAAAZAAAAAAAAAAAAAAATwEAAH8AAAAAAAAAAAAAAFABAACAAAAAIQDwAAAAAAAAAAAAAACAPwAAAAAAAAAAAACAPwAAAAAAAAAAAAAAAAAAAAAAAAAAAAAAAAAAAAAAAAAAJQAAAAwAAAAAAACAKAAAAAwAAAABAAAAJwAAABgAAAABAAAAAAAAAP///wAAAAAAJQAAAAwAAAABAAAATAAAAGQAAAAAAAAAAAAAAE8BAAB/AAAAAAAAAAAAAABQ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Ph/AAATosbD+H8AABMAFAAAAAAAEP/1w/h/AAAwFlPw+H8AADiixsP4fwAAAAAAAAAAAAAwFlPw+H8AAMm6TzulAAAAAAAAAAAAAAAwiAzrUqEAACNS2IT4fwAASAAAAP0BAACE6vXD+H8AAIDx/sP4fwAA0Oz1wwAAAAABAAAAAAAAABD/9cP4fwAAAABT8Ph/AAAAAAAAAAAAAAAAAAClAAAAQaqC7/h/AAAAAAAAAAAAAAAAAAAAAAAAwMln6P0BAAAovU87pQAAAMDJZ+j9AQAAG8WG7/h/AADwu087pQAAAKC8TzulAAAAAAAAAAAAAAAAAAAAZHYACAAAAAAlAAAADAAAAAEAAAAYAAAADAAAAAAAAAISAAAADAAAAAEAAAAeAAAAGAAAAL0AAAAEAAAA9wAAABEAAAAlAAAADAAAAAEAAABUAAAAiAAAAL4AAAAEAAAA9QAAABAAAAABAAAAAADYQVVV1UG+AAAABAAAAAoAAABMAAAAAAAAAAAAAAAAAAAA//////////9gAAAAMgAzAC8AMAA0AC8AMgAwADIANAAGAAAABgAAAAQAAAAGAAAABgAAAAQAAAAGAAAABgAAAAYAAAAGAAAASwAAAEAAAAAwAAAABQAAACAAAAABAAAAAQAAABAAAAAAAAAAAAAAAFABAACAAAAAAAAAAAAAAABQAQAAgAAAAFIAAABwAQAAAgAAABAAAAAHAAAAAAAAAAAAAAC8AgAAAAAAAAECAiJTAHkAcwB0AGUAbQAAAAAAAAAAAAAAAAAAAAAAAAAAAAAAAAAAAAAAAAAAAAAAAAAAAAAAAAAAAAAAAAAAAAAAAAAAAADwj+b9AQAAsD9T8Ph/AAAJAAAAAQAAANBurO/4fwAAAAAAAAAAAAATosbD+H8AADAMj+b9AQAAAAAK+P////8AAAAAAAAAAAAAAAAAAAAAYIsN61KhAACkib/D+H8AAAC8TjulAAAAAAAAAAAAAADAyWfo/QEAAOC9TjsAAAAAMOxn6P0BAAAHAAAAAAAAADDsZ+j9AQAAHL1OO6UAAABwvU47pQAAAEGqgu/4fwAAAAAAAAAAAAAAAAAAAAAAAAAAAAAAAAAAkFtZ6P0BAADAyWfo/QEAABvFhu/4fwAAwLxOO6UAAABwvU47pQ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kKHG9v0BAADQ38uE+H8AAJBbWej9AQAA0G6s7/h/AAAAAAAAAAAAAAGxA4X4fwAAAgAAAAAAAAACAAAAAAAAAAAAAAAAAAAAAAAAAAAAAAAgiA3rUqEAAGDmneb9AQAAAD/19v0BAAAAAAAAAAAAAMDJZ+j9AQAAOL1OOwAAAADg////AAAAAAYAAAAAAAAAAgAAAAAAAABcvE47pQAAALC8TjulAAAAQaqC7/h/AAAAAAAAAAAAAADp9u8AAAAAAAAAAAAAAAB3iNOE+H8AAMDJZ+j9AQAAG8WG7/h/AAAAvE47pQAAALC8TjulAAAAAAAAAAAAAAAAAAAAZHYACAAAAAAlAAAADAAAAAMAAAAYAAAADAAAAAAAAAISAAAADAAAAAEAAAAWAAAADAAAAAgAAABUAAAAVAAAAAoAAAAnAAAAHgAAAEoAAAABAAAAAADYQVVV1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vAAAARwAAACkAAAAzAAAAxwAAABUAAAAhAPAAAAAAAAAAAAAAAIA/AAAAAAAAAAAAAIA/AAAAAAAAAAAAAAAAAAAAAAAAAAAAAAAAAAAAAAAAAAAlAAAADAAAAAAAAIAoAAAADAAAAAQAAABSAAAAcAEAAAQAAADw////AAAAAAAAAAAAAAAAkAEAAAAAAAEAAAAAcwBlAGcAbwBlACAAdQBpAAAAAAAAAAAAAAAAAAAAAAAAAAAAAAAAAAAAAAAAAAAAAAAAAAAAAAAAAAAAAAAAAAAAAAAgAAAAAAAAAAgAAAAAAAAAAACO5v0BAADQbqzv+H8AAAAAAAAAAAAAx7MH8vh/AAAAAIrm/QEAAAAAAAD4fwAAAAAAAAAAAAAAAAAAAAAAAMCJDetSoQAAAQAAAAAAAAAwC7n2AgAAAAAAAAAAAAAAwMln6P0BAACYvE47AAAAAPD///8AAAAACQAAAAAAAAADAAAAAAAAALy7TjulAAAAELxOO6UAAABBqoLv+H8AAAAAAAAAAAAAAOn27wAAAAAAAAAAAAAAAJC7TjulAAAAwMln6P0BAAAbxYbv+H8AAGC7TjulAAAAELxOO6UAAABAyLv2/QEAAAAAAABkdgAIAAAAACUAAAAMAAAABAAAABgAAAAMAAAAAAAAAhIAAAAMAAAAAQAAAB4AAAAYAAAAKQAAADMAAADwAAAASAAAACUAAAAMAAAABAAAAFQAAAD0AAAAKgAAADMAAADuAAAARwAAAAEAAAAAANhBVVXVQSoAAAAzAAAAHAAAAEwAAAAAAAAAAAAAAAAAAAD//////////4QAAABBAGwAYQBlAGwAcwBvAG4AIABBAG4AdAD0AG4AaQBvACAAZABlACAATwBsAGkAdgBlAGkAcgBhAAoAAAAEAAAACAAAAAgAAAAEAAAABwAAAAkAAAAJAAAABAAAAAoAAAAJAAAABQAAAAkAAAAJAAAABAAAAAkAAAAEAAAACQAAAAgAAAAEAAAADAAAAAQAAAAEAAAACAAAAAgAAAAEAAAABgAAAAgAAABLAAAAQAAAADAAAAAFAAAAIAAAAAEAAAABAAAAEAAAAAAAAAAAAAAAUAEAAIAAAAAAAAAAAAAAAFABAACAAAAAJQAAAAwAAAACAAAAJwAAABgAAAAFAAAAAAAAAP///wAAAAAAJQAAAAwAAAAFAAAATAAAAGQAAAAAAAAAUAAAAE8BAAB8AAAAAAAAAFAAAABQ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ISAAAADAAAAAEAAAAeAAAAGAAAAAkAAABQAAAAAAEAAF0AAAAlAAAADAAAAAEAAABUAAAA9AAAAAoAAABQAAAAnAAAAFwAAAABAAAAAADYQVVV1UEKAAAAUAAAABwAAABMAAAAAAAAAAAAAAAAAAAA//////////+EAAAAQQBsAGEAZQBsAHMAbwBuACAAQQBuAHQA9ABuAGkAbwAgAGQAZQAgAE8AbABpAHYAZQBpAHIAYQAHAAAAAwAAAAYAAAAGAAAAAwAAAAUAAAAHAAAABwAAAAMAAAAHAAAABwAAAAQAAAAHAAAABwAAAAMAAAAHAAAAAwAAAAcAAAAGAAAAAwAAAAkAAAADAAAAAwAAAAUAAAAGAAAAAwAAAAQAAAAGAAAASwAAAEAAAAAwAAAABQAAACAAAAABAAAAAQAAABAAAAAAAAAAAAAAAFABAACAAAAAAAAAAAAAAABQAQAAgAAAACUAAAAMAAAAAgAAACcAAAAYAAAABQAAAAAAAAD///8AAAAAACUAAAAMAAAABQAAAEwAAABkAAAACQAAAGAAAAD/AAAAbAAAAAkAAABgAAAA9wAAAA0AAAAhAPAAAAAAAAAAAAAAAIA/AAAAAAAAAAAAAIA/AAAAAAAAAAAAAAAAAAAAAAAAAAAAAAAAAAAAAAAAAAAlAAAADAAAAAAAAIAoAAAADAAAAAUAAAAlAAAADAAAAAEAAAAYAAAADAAAAAAAAAISAAAADAAAAAEAAAAeAAAAGAAAAAkAAABgAAAAAAEAAG0AAAAlAAAADAAAAAEAAABUAAAAuAAAAAoAAABgAAAAZwAAAGwAAAABAAAAAADYQVVV1UEKAAAAYAAAABIAAABMAAAAAAAAAAAAAAAAAAAA//////////9wAAAAUAByAGUAZgBlAGkAdABvACAATQB1AG4AaQBjAGkAcABhAGwABgAAAAQAAAAGAAAABAAAAAYAAAADAAAABAAAAAcAAAADAAAACgAAAAcAAAAHAAAAAwAAAAUAAAADAAAABwAAAAYAAAADAAAASwAAAEAAAAAwAAAABQAAACAAAAABAAAAAQAAABAAAAAAAAAAAAAAAFABAACAAAAAAAAAAAAAAABQAQAAgAAAACUAAAAMAAAAAgAAACcAAAAYAAAABQAAAAAAAAD///8AAAAAACUAAAAMAAAABQAAAEwAAABkAAAACQAAAHAAAABGAQAAfAAAAAkAAABwAAAAPgEAAA0AAAAhAPAAAAAAAAAAAAAAAIA/AAAAAAAAAAAAAIA/AAAAAAAAAAAAAAAAAAAAAAAAAAAAAAAAAAAAAAAAAAAlAAAADAAAAAAAAIAoAAAADAAAAAUAAAAlAAAADAAAAAEAAAAYAAAADAAAAAAAAAISAAAADAAAAAEAAAAWAAAADAAAAAAAAABUAAAAkAEAAAoAAABwAAAARQEAAHwAAAABAAAAAADYQVVV1UEKAAAAcAAAADYAAABMAAAABAAAAAkAAABwAAAARwEAAH0AAAC4AAAAQQBzAHMAaQBuAGEAZABvACAAcABvAHIAOgAgAEEATABBAEUATABTAE8ATgAgAEEATgBUAE8ATgBJAE8AIABEAEUAIABPAEwASQBWAEUASQBSAEEAOgA2ADUAMAAxADUAMAAwADIANgA1ADMABwAAAAUAAAAFAAAAAwAAAAcAAAAGAAAABwAAAAcAAAADAAAABwAAAAcAAAAEAAAAAwAAAAMAAAAHAAAABQAAAAcAAAAGAAAABQAAAAYAAAAJAAAACAAAAAMAAAAHAAAACAAAAAYAAAAJAAAACAAAAAMAAAAJAAAAAwAAAAgAAAAGAAAAAwAAAAkAAAAFAAAAAwAAAAcAAAAGAAAAAwAAAAcAAAAHAAAAAwAAAAYAAAAGAAAABgAAAAYAAAAGAAAABgAAAAYAAAAGAAAABgAAAAYAAAAGAAAAFgAAAAwAAAAAAAAAJQAAAAwAAAACAAAADgAAABQAAAAAAAAAEAAAABQAAAA=</Object>
  <Object Id="idInvalidSigLnImg">AQAAAGwAAAAAAAAAAAAAAE8BAAB/AAAAAAAAAAAAAABwIwAAVg0AACBFTUYAAAEAeCAAALAAAAAGAAAAAAAAAAAAAAAAAAAAQAYAAIQDAACwAQAA8AAAAAAAAAAAAAAAAAAAAICXBgCAqQMACgAAABAAAAAAAAAAAAAAAEsAAAAQAAAAAAAAAAUAAAAeAAAAGAAAAAAAAAAAAAAAUAEAAIAAAAAnAAAAGAAAAAEAAAAAAAAAAAAAAAAAAAAlAAAADAAAAAEAAABMAAAAZAAAAAAAAAAAAAAATwEAAH8AAAAAAAAAAAAAAF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PAQAAfwAAAAAAAAAAAAAAUAEAAIAAAAAhAPAAAAAAAAAAAAAAAIA/AAAAAAAAAAAAAIA/AAAAAAAAAAAAAAAAAAAAAAAAAAAAAAAAAAAAAAAAAAAlAAAADAAAAAAAAIAoAAAADAAAAAEAAAAnAAAAGAAAAAEAAAAAAAAA8PDwAAAAAAAlAAAADAAAAAEAAABMAAAAZAAAAAAAAAAAAAAATwEAAH8AAAAAAAAAAAAAAFABAACAAAAAIQDwAAAAAAAAAAAAAACAPwAAAAAAAAAAAACAPwAAAAAAAAAAAAAAAAAAAAAAAAAAAAAAAAAAAAAAAAAAJQAAAAwAAAAAAACAKAAAAAwAAAABAAAAJwAAABgAAAABAAAAAAAAAPDw8AAAAAAAJQAAAAwAAAABAAAATAAAAGQAAAAAAAAAAAAAAE8BAAB/AAAAAAAAAAAAAABQAQAAgAAAACEA8AAAAAAAAAAAAAAAgD8AAAAAAAAAAAAAgD8AAAAAAAAAAAAAAAAAAAAAAAAAAAAAAAAAAAAAAAAAACUAAAAMAAAAAAAAgCgAAAAMAAAAAQAAACcAAAAYAAAAAQAAAAAAAADw8PAAAAAAACUAAAAMAAAAAQAAAEwAAABkAAAAAAAAAAAAAABPAQAAfwAAAAAAAAAAAAAAUAEAAIAAAAAhAPAAAAAAAAAAAAAAAIA/AAAAAAAAAAAAAIA/AAAAAAAAAAAAAAAAAAAAAAAAAAAAAAAAAAAAAAAAAAAlAAAADAAAAAAAAIAoAAAADAAAAAEAAAAnAAAAGAAAAAEAAAAAAAAA////AAAAAAAlAAAADAAAAAEAAABMAAAAZAAAAAAAAAAAAAAATwEAAH8AAAAAAAAAAAAAAFABAACAAAAAIQDwAAAAAAAAAAAAAACAPwAAAAAAAAAAAACAPwAAAAAAAAAAAAAAAAAAAAAAAAAAAAAAAAAAAAAAAAAAJQAAAAwAAAAAAACAKAAAAAwAAAABAAAAJwAAABgAAAABAAAAAAAAAP///wAAAAAAJQAAAAwAAAABAAAATAAAAGQAAAAAAAAAAAAAAE8BAAB/AAAAAAAAAAAAAABQ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HMVPSGy5uFiE4GypVJ0KnHjN9AAAB8/sAAACcz+7S6ffb7fnC0t1haH0hMm8aLXIuT8ggOIwoRKslP58cK08AAAEAAAAAAMHg9P///////////+bm5k9SXjw/SzBRzTFU0y1NwSAyVzFGXwEBAt32CA8mnM/u69/SvI9jt4tgjIR9FBosDBEjMVTUMlXWMVPRKUSeDxk4AAAAAAAAAADT6ff///////+Tk5MjK0krSbkvUcsuT8YVJFoTIFIrSbgtTcEQHEeX+wAAAJzP7vT6/bTa8kRleixHhy1Nwi5PxiQtTnBwcJKSki81SRwtZAgOIwAAAAAAweD02+35gsLqZ5q6Jz1jNEJyOUZ4qamp+/v7////wdPeVnCJAQECMj0AAACv1/Ho8/ubzu6CwuqMudS3u769vb3////////////L5fZymsABAgMAAAAAAK/X8fz9/uLx+snk9uTy+vz9/v///////////////8vl9nKawAECAwAAAAAAotHvtdryxOL1xOL1tdry0+r32+350+r3tdryxOL1pdPvc5rAAQIDAAAAAABpj7ZnjrZqj7Zqj7ZnjrZtkbdukrdtkbdnjrZqj7ZojrZ3rdUCAwQ+7AAAAAAAAAAAAAAAAAAAAAAAAAAAAAAAAAAAAAAAAAAAAAAAAAAAAAAAAAAAJwAAABgAAAABAAAAAAAAAP///wAAAAAAJQAAAAwAAAABAAAATAAAAGQAAAAiAAAABAAAAIQAAAAQAAAAIgAAAAQAAABjAAAADQAAACEA8AAAAAAAAAAAAAAAgD8AAAAAAAAAAAAAgD8AAAAAAAAAAAAAAAAAAAAAAAAAAAAAAAAAAAAAAAAAACUAAAAMAAAAAAAAgCgAAAAMAAAAAQAAAFIAAABwAQAAAQAAAPX///8AAAAAAAAAAAAAAACQAQAAAAAAAQAAAABzAGUAZwBvAGUAIAB1AGkAAAAAAAAAAAAAAAAAAAAAAAAAAAAAAAAAAAAAAAAAAAAAAAAAAAAAAAAAAAAAAAAAAAAAAAAAAAD4fwAAE6LGw/h/AAATABQAAAAAABD/9cP4fwAAMBZT8Ph/AAA4osbD+H8AAAAAAAAAAAAAMBZT8Ph/AADJuk87pQAAAAAAAAAAAAAAMIgM61KhAAAjUtiE+H8AAEgAAAD9AQAAhOr1w/h/AACA8f7D+H8AANDs9cMAAAAAAQAAAAAAAAAQ//XD+H8AAAAAU/D4fwAAAAAAAAAAAAAAAAAApQAAAEGqgu/4fwAAAAAAAAAAAAAAAAAAAAAAAMDJZ+j9AQAAKL1PO6UAAADAyWfo/QEAABvFhu/4fwAA8LtPO6UAAACgvE87pQAAAAAAAAAAAAAAAAAAAGR2AAgAAAAAJQAAAAwAAAABAAAAGAAAAAwAAAD/AAACEgAAAAwAAAABAAAAHgAAABgAAAAiAAAABAAAAIUAAAARAAAAJQAAAAwAAAABAAAAVAAAAMAAAAAjAAAABAAAAIMAAAAQAAAAAQAAAAAA2EFVVdVBIwAAAAQAAAATAAAATAAAAAAAAAAAAAAAAAAAAP//////////dAAAAEEAcwBzAGkAbgBhAHQAdQByAGEAIABpAG4AdgDhAGwAaQBkAGEAAAAHAAAABQAAAAUAAAADAAAABwAAAAYAAAAEAAAABwAAAAQAAAAGAAAAAwAAAAMAAAAHAAAABQAAAAYAAAADAAAAAwAAAAcAAAAGAAAASwAAAEAAAAAwAAAABQAAACAAAAABAAAAAQAAABAAAAAAAAAAAAAAAFABAACAAAAAAAAAAAAAAABQAQAAgAAAAFIAAABwAQAAAgAAABAAAAAHAAAAAAAAAAAAAAC8AgAAAAAAAAECAiJTAHkAcwB0AGUAbQAAAAAAAAAAAAAAAAAAAAAAAAAAAAAAAAAAAAAAAAAAAAAAAAAAAAAAAAAAAAAAAAAAAAAAAAAAAADwj+b9AQAAsD9T8Ph/AAAJAAAAAQAAANBurO/4fwAAAAAAAAAAAAATosbD+H8AADAMj+b9AQAAAAAK+P////8AAAAAAAAAAAAAAAAAAAAAYIsN61KhAACkib/D+H8AAAC8TjulAAAAAAAAAAAAAADAyWfo/QEAAOC9TjsAAAAAMOxn6P0BAAAHAAAAAAAAADDsZ+j9AQAAHL1OO6UAAABwvU47pQAAAEGqgu/4fwAAAAAAAAAAAAAAAAAAAAAAAAAAAAAAAAAAkFtZ6P0BAADAyWfo/QEAABvFhu/4fwAAwLxOO6UAAABwvU47pQ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kKHG9v0BAADQ38uE+H8AAJBbWej9AQAA0G6s7/h/AAAAAAAAAAAAAAGxA4X4fwAAAgAAAAAAAAACAAAAAAAAAAAAAAAAAAAAAAAAAAAAAAAgiA3rUqEAAGDmneb9AQAAAD/19v0BAAAAAAAAAAAAAMDJZ+j9AQAAOL1OOwAAAADg////AAAAAAYAAAAAAAAAAgAAAAAAAABcvE47pQAAALC8TjulAAAAQaqC7/h/AAAAAAAAAAAAAADp9u8AAAAAAAAAAAAAAAB3iNOE+H8AAMDJZ+j9AQAAG8WG7/h/AAAAvE47pQAAALC8TjulAAAAAAAAAAAAAAAAAAAAZHYACAAAAAAlAAAADAAAAAMAAAAYAAAADAAAAAAAAAISAAAADAAAAAEAAAAWAAAADAAAAAgAAABUAAAAVAAAAAoAAAAnAAAAHgAAAEoAAAABAAAAAADYQVVV1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vAAAARwAAACkAAAAzAAAAxwAAABUAAAAhAPAAAAAAAAAAAAAAAIA/AAAAAAAAAAAAAIA/AAAAAAAAAAAAAAAAAAAAAAAAAAAAAAAAAAAAAAAAAAAlAAAADAAAAAAAAIAoAAAADAAAAAQAAABSAAAAcAEAAAQAAADw////AAAAAAAAAAAAAAAAkAEAAAAAAAEAAAAAcwBlAGcAbwBlACAAdQBpAAAAAAAAAAAAAAAAAAAAAAAAAAAAAAAAAAAAAAAAAAAAAAAAAAAAAAAAAAAAAAAAAAAAAAAgAAAAAAAAAAgAAAAAAAAAAACO5v0BAADQbqzv+H8AAAAAAAAAAAAAx7MH8vh/AAAAAIrm/QEAAAAAAAD4fwAAAAAAAAAAAAAAAAAAAAAAAMCJDetSoQAAAQAAAAAAAAAwC7n2AgAAAAAAAAAAAAAAwMln6P0BAACYvE47AAAAAPD///8AAAAACQAAAAAAAAADAAAAAAAAALy7TjulAAAAELxOO6UAAABBqoLv+H8AAAAAAAAAAAAAAOn27wAAAAAAAAAAAAAAAJC7TjulAAAAwMln6P0BAAAbxYbv+H8AAGC7TjulAAAAELxOO6UAAABAyLv2/QEAAAAAAABkdgAIAAAAACUAAAAMAAAABAAAABgAAAAMAAAAAAAAAhIAAAAMAAAAAQAAAB4AAAAYAAAAKQAAADMAAADwAAAASAAAACUAAAAMAAAABAAAAFQAAAD0AAAAKgAAADMAAADuAAAARwAAAAEAAAAAANhBVVXVQSoAAAAzAAAAHAAAAEwAAAAAAAAAAAAAAAAAAAD//////////4QAAABBAGwAYQBlAGwAcwBvAG4AIABBAG4AdAD0AG4AaQBvACAAZABlACAATwBsAGkAdgBlAGkAcgBhAAoAAAAEAAAACAAAAAgAAAAEAAAABwAAAAkAAAAJAAAABAAAAAoAAAAJAAAABQAAAAkAAAAJAAAABAAAAAkAAAAEAAAACQAAAAgAAAAEAAAADAAAAAQAAAAEAAAACAAAAAgAAAAEAAAABgAAAAgAAABLAAAAQAAAADAAAAAFAAAAIAAAAAEAAAABAAAAEAAAAAAAAAAAAAAAUAEAAIAAAAAAAAAAAAAAAFABAACAAAAAJQAAAAwAAAACAAAAJwAAABgAAAAFAAAAAAAAAP///wAAAAAAJQAAAAwAAAAFAAAATAAAAGQAAAAAAAAAUAAAAE8BAAB8AAAAAAAAAFAAAABQ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ISAAAADAAAAAEAAAAeAAAAGAAAAAkAAABQAAAAAAEAAF0AAAAlAAAADAAAAAEAAABUAAAA9AAAAAoAAABQAAAAnAAAAFwAAAABAAAAAADYQVVV1UEKAAAAUAAAABwAAABMAAAAAAAAAAAAAAAAAAAA//////////+EAAAAQQBsAGEAZQBsAHMAbwBuACAAQQBuAHQA9ABuAGkAbwAgAGQAZQAgAE8AbABpAHYAZQBpAHIAYQAHAAAAAwAAAAYAAAAGAAAAAwAAAAUAAAAHAAAABwAAAAMAAAAHAAAABwAAAAQAAAAHAAAABwAAAAMAAAAHAAAAAwAAAAcAAAAGAAAAAwAAAAkAAAADAAAAAwAAAAUAAAAGAAAAAwAAAAQAAAAGAAAASwAAAEAAAAAwAAAABQAAACAAAAABAAAAAQAAABAAAAAAAAAAAAAAAFABAACAAAAAAAAAAAAAAABQAQAAgAAAACUAAAAMAAAAAgAAACcAAAAYAAAABQAAAAAAAAD///8AAAAAACUAAAAMAAAABQAAAEwAAABkAAAACQAAAGAAAAD/AAAAbAAAAAkAAABgAAAA9wAAAA0AAAAhAPAAAAAAAAAAAAAAAIA/AAAAAAAAAAAAAIA/AAAAAAAAAAAAAAAAAAAAAAAAAAAAAAAAAAAAAAAAAAAlAAAADAAAAAAAAIAoAAAADAAAAAUAAAAlAAAADAAAAAEAAAAYAAAADAAAAAAAAAISAAAADAAAAAEAAAAeAAAAGAAAAAkAAABgAAAAAAEAAG0AAAAlAAAADAAAAAEAAABUAAAAuAAAAAoAAABgAAAAZwAAAGwAAAABAAAAAADYQVVV1UEKAAAAYAAAABIAAABMAAAAAAAAAAAAAAAAAAAA//////////9wAAAAUAByAGUAZgBlAGkAdABvACAATQB1AG4AaQBjAGkAcABhAGwABgAAAAQAAAAGAAAABAAAAAYAAAADAAAABAAAAAcAAAADAAAACgAAAAcAAAAHAAAAAwAAAAUAAAADAAAABwAAAAYAAAADAAAASwAAAEAAAAAwAAAABQAAACAAAAABAAAAAQAAABAAAAAAAAAAAAAAAFABAACAAAAAAAAAAAAAAABQAQAAgAAAACUAAAAMAAAAAgAAACcAAAAYAAAABQAAAAAAAAD///8AAAAAACUAAAAMAAAABQAAAEwAAABkAAAACQAAAHAAAABGAQAAfAAAAAkAAABwAAAAPgEAAA0AAAAhAPAAAAAAAAAAAAAAAIA/AAAAAAAAAAAAAIA/AAAAAAAAAAAAAAAAAAAAAAAAAAAAAAAAAAAAAAAAAAAlAAAADAAAAAAAAIAoAAAADAAAAAUAAAAlAAAADAAAAAEAAAAYAAAADAAAAAAAAAISAAAADAAAAAEAAAAWAAAADAAAAAAAAABUAAAAkAEAAAoAAABwAAAARQEAAHwAAAABAAAAAADYQVVV1UEKAAAAcAAAADYAAABMAAAABAAAAAkAAABwAAAARwEAAH0AAAC4AAAAQQBzAHMAaQBuAGEAZABvACAAcABvAHIAOgAgAEEATABBAEUATABTAE8ATgAgAEEATgBUAE8ATgBJAE8AIABEAEUAIABPAEwASQBWAEUASQBSAEEAOgA2ADUAMAAxADUAMAAwADIANgA1ADMABwAAAAUAAAAFAAAAAwAAAAcAAAAGAAAABwAAAAcAAAADAAAABwAAAAcAAAAEAAAAAwAAAAMAAAAHAAAABQAAAAcAAAAGAAAABQAAAAYAAAAJAAAACAAAAAMAAAAHAAAACAAAAAYAAAAJAAAACAAAAAMAAAAJAAAAAwAAAAgAAAAGAAAAAwAAAAkAAAAFAAAAAwAAAAcAAAAGAAAAAwAAAAcAAAAHAAAAAwAAAAYAAAAGAAAABgAAAAYAAAAGAAAABgAAAAYAAAAGAAAABgAAAAYAAAAGAAAAFgAAAAwAAAAAAAAAJQAAAAwAAAACAAAADgAAABQAAAAAAAAAEAAAABQ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 ORÇAMENTARIA</vt:lpstr>
      <vt:lpstr>'PLANILHA ORÇAMENTARIA'!Area_de_impressao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cp:lastModifiedBy>
  <cp:lastPrinted>2024-04-23T12:05:44Z</cp:lastPrinted>
  <dcterms:created xsi:type="dcterms:W3CDTF">2024-04-22T16:11:39Z</dcterms:created>
  <dcterms:modified xsi:type="dcterms:W3CDTF">2024-04-23T12:06:22Z</dcterms:modified>
</cp:coreProperties>
</file>