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sigs" ContentType="application/vnd.openxmlformats-package.digital-signature-origin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xr:revisionPtr revIDLastSave="0" documentId="13_ncr:201_{0BBBEDE0-8D0D-465A-AC96-CAFE1382223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Orçamento" sheetId="1" r:id="rId1"/>
  </sheets>
  <definedNames>
    <definedName name="_xlnm.Print_Area" localSheetId="0">Orçamento!$A$1:$H$102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2" i="1" l="1"/>
  <c r="H92" i="1" s="1"/>
  <c r="G91" i="1"/>
  <c r="H91" i="1" s="1"/>
  <c r="G90" i="1"/>
  <c r="H90" i="1" s="1"/>
  <c r="G87" i="1"/>
  <c r="H87" i="1" s="1"/>
  <c r="G86" i="1"/>
  <c r="H86" i="1" s="1"/>
  <c r="G85" i="1"/>
  <c r="H85" i="1" s="1"/>
  <c r="G84" i="1"/>
  <c r="H84" i="1" s="1"/>
  <c r="G83" i="1"/>
  <c r="H83" i="1" s="1"/>
  <c r="G82" i="1"/>
  <c r="H82" i="1" s="1"/>
  <c r="G79" i="1"/>
  <c r="H79" i="1" s="1"/>
  <c r="H80" i="1" s="1"/>
  <c r="G73" i="1"/>
  <c r="H73" i="1" s="1"/>
  <c r="G72" i="1"/>
  <c r="H72" i="1" s="1"/>
  <c r="G71" i="1"/>
  <c r="H71" i="1" s="1"/>
  <c r="G68" i="1"/>
  <c r="H68" i="1" s="1"/>
  <c r="G67" i="1"/>
  <c r="H67" i="1" s="1"/>
  <c r="G66" i="1"/>
  <c r="H66" i="1" s="1"/>
  <c r="G65" i="1"/>
  <c r="H65" i="1" s="1"/>
  <c r="G64" i="1"/>
  <c r="H64" i="1" s="1"/>
  <c r="G63" i="1"/>
  <c r="H63" i="1" s="1"/>
  <c r="G60" i="1"/>
  <c r="H60" i="1" s="1"/>
  <c r="H61" i="1" s="1"/>
  <c r="G54" i="1"/>
  <c r="H54" i="1" s="1"/>
  <c r="G53" i="1"/>
  <c r="H53" i="1" s="1"/>
  <c r="G52" i="1"/>
  <c r="H52" i="1" s="1"/>
  <c r="G49" i="1"/>
  <c r="H49" i="1" s="1"/>
  <c r="G48" i="1"/>
  <c r="H48" i="1" s="1"/>
  <c r="G47" i="1"/>
  <c r="H47" i="1" s="1"/>
  <c r="G46" i="1"/>
  <c r="H46" i="1" s="1"/>
  <c r="G45" i="1"/>
  <c r="H45" i="1" s="1"/>
  <c r="G44" i="1"/>
  <c r="H44" i="1" s="1"/>
  <c r="G41" i="1"/>
  <c r="H41" i="1" s="1"/>
  <c r="H42" i="1" s="1"/>
  <c r="H93" i="1" l="1"/>
  <c r="H88" i="1"/>
  <c r="H69" i="1"/>
  <c r="H74" i="1"/>
  <c r="H75" i="1" s="1"/>
  <c r="H50" i="1"/>
  <c r="H55" i="1"/>
  <c r="H94" i="1" l="1"/>
  <c r="H56" i="1"/>
  <c r="G35" i="1" l="1"/>
  <c r="H35" i="1" s="1"/>
  <c r="G34" i="1" l="1"/>
  <c r="H34" i="1" s="1"/>
  <c r="G33" i="1"/>
  <c r="H33" i="1" s="1"/>
  <c r="H36" i="1" l="1"/>
  <c r="G26" i="1"/>
  <c r="H26" i="1" s="1"/>
  <c r="G27" i="1"/>
  <c r="H27" i="1" s="1"/>
  <c r="G28" i="1"/>
  <c r="H28" i="1" s="1"/>
  <c r="G29" i="1"/>
  <c r="H29" i="1" s="1"/>
  <c r="G30" i="1"/>
  <c r="H30" i="1" s="1"/>
  <c r="G25" i="1"/>
  <c r="G22" i="1"/>
  <c r="H22" i="1" l="1"/>
  <c r="H23" i="1" s="1"/>
  <c r="H25" i="1"/>
  <c r="H31" i="1" s="1"/>
  <c r="H37" i="1" l="1"/>
  <c r="H96" i="1" l="1"/>
</calcChain>
</file>

<file path=xl/sharedStrings.xml><?xml version="1.0" encoding="utf-8"?>
<sst xmlns="http://schemas.openxmlformats.org/spreadsheetml/2006/main" count="208" uniqueCount="78">
  <si>
    <t>2.1</t>
  </si>
  <si>
    <t>M2</t>
  </si>
  <si>
    <t>Total: Item 02</t>
  </si>
  <si>
    <t>3.1</t>
  </si>
  <si>
    <t>3.2</t>
  </si>
  <si>
    <t>M3</t>
  </si>
  <si>
    <t>3.3</t>
  </si>
  <si>
    <t>M</t>
  </si>
  <si>
    <t>Total: Item 03</t>
  </si>
  <si>
    <t>ED-50497</t>
  </si>
  <si>
    <t>PINTURA ESMALTE EM ESTRUTURA METÁLICA, DUAS (2) DEMÃOS, INCLUSIVE UMA (1) DEMÃO FUNDO ANTICORROSIVO</t>
  </si>
  <si>
    <t>UN</t>
  </si>
  <si>
    <t>TOTAL GERAL DA OBRA</t>
  </si>
  <si>
    <t>FORNECIMENTO E INSTALAÇÃO DE PLACA DE OBRA COM CHAPA GALVANIZADA E ESTRUTURA DE MADEIRA. AF_03/2022_PS</t>
  </si>
  <si>
    <t>FUNDAÇÃO</t>
  </si>
  <si>
    <t>ESCAVAÇÃO MANUAL PARA BLOCO DE COROAMENTO OU SAPATA (INCLUINDO ESCAVAÇÃO PARA COLOCAÇÃO DE FÔRMAS). AF_01/2024</t>
  </si>
  <si>
    <t>PRÓPRIO</t>
  </si>
  <si>
    <t>ARMAÇÃO DE BLOCO UTILIZANDO AÇO CA-50 DE 10 MM - MONTAGEM. AF_01/2024</t>
  </si>
  <si>
    <t xml:space="preserve"> ARRASAMENTO MECANICO DE ESTACA DE CONCRETO ARMADO, DIAMETROS DE ATÉ 40 CM. AF_05/2021</t>
  </si>
  <si>
    <t>LASTRO COM MATERIAL GRANULAR, APLICAÇÃO EM BLOCOS DE COROAMENTO, ESPESSURA DE *5 CM*. AF_01/2024</t>
  </si>
  <si>
    <t>ESTRUTURA METÁLICA</t>
  </si>
  <si>
    <t>KG</t>
  </si>
  <si>
    <t>TELHAMENTO COM TELHA DE AÇO/ALUMÍNIO E = 0,5 MM, COM ATÉ 2 ÁGUAS, INCLUSO IÇAMENTO. AF_07/2019</t>
  </si>
  <si>
    <t>2.2</t>
  </si>
  <si>
    <t>2.3</t>
  </si>
  <si>
    <t>2.4</t>
  </si>
  <si>
    <t>2.5</t>
  </si>
  <si>
    <t>2.6</t>
  </si>
  <si>
    <t>CÓDIGO</t>
  </si>
  <si>
    <t>DESCRIÇÃO DOS SERVIÇOS</t>
  </si>
  <si>
    <t>QUANT.</t>
  </si>
  <si>
    <t>VALORES (R$)</t>
  </si>
  <si>
    <t>UNITÁRIO</t>
  </si>
  <si>
    <t>UNITÁRIO BDI</t>
  </si>
  <si>
    <t>TOTAL ITEM</t>
  </si>
  <si>
    <t>1</t>
  </si>
  <si>
    <t>PLACA DE OBRA</t>
  </si>
  <si>
    <t>Total: Item 01</t>
  </si>
  <si>
    <t>1.1</t>
  </si>
  <si>
    <t>CNPJ:</t>
  </si>
  <si>
    <t>BDI</t>
  </si>
  <si>
    <t>S</t>
  </si>
  <si>
    <t>N</t>
  </si>
  <si>
    <t>18.301.044/0001-17</t>
  </si>
  <si>
    <t>SEM Desoneração</t>
  </si>
  <si>
    <t>COM Desoneração</t>
  </si>
  <si>
    <t>Garantia (G) + Seguro (S):</t>
  </si>
  <si>
    <t>Composição do BDI, intervalos admissíveis e Fórmula de cálculo nos termos do Acórdão 2622/2013 do TCU.</t>
  </si>
  <si>
    <t>Risco (R) :</t>
  </si>
  <si>
    <t>Desp. financeiras (DF):</t>
  </si>
  <si>
    <t>Adm. Central (AC):</t>
  </si>
  <si>
    <t>Lucro (L):</t>
  </si>
  <si>
    <t>CPRB (DESONERAÇÃO):</t>
  </si>
  <si>
    <t>-</t>
  </si>
  <si>
    <t>Tributos (T):</t>
  </si>
  <si>
    <r>
      <rPr>
        <b/>
        <sz val="11"/>
        <rFont val="Calibri"/>
        <family val="2"/>
      </rPr>
      <t xml:space="preserve">PROPRIETÁRIO: </t>
    </r>
    <r>
      <rPr>
        <sz val="11"/>
        <rFont val="Calibri"/>
        <family val="2"/>
      </rPr>
      <t>MUNICÍPIO DE MOEMA-MG</t>
    </r>
  </si>
  <si>
    <r>
      <rPr>
        <b/>
        <sz val="11"/>
        <rFont val="Calibri"/>
        <family val="2"/>
      </rPr>
      <t xml:space="preserve">DATA ORÇAMENTO: </t>
    </r>
    <r>
      <rPr>
        <sz val="11"/>
        <rFont val="Calibri"/>
        <family val="2"/>
      </rPr>
      <t>27/08/2024</t>
    </r>
  </si>
  <si>
    <r>
      <rPr>
        <b/>
        <sz val="11"/>
        <rFont val="Calibri"/>
        <family val="2"/>
      </rPr>
      <t xml:space="preserve">REFERÊNCIA: </t>
    </r>
    <r>
      <rPr>
        <sz val="11"/>
        <rFont val="Calibri"/>
        <family val="2"/>
      </rPr>
      <t>SETOP REGIÃO CENTRAL 04/2024 - SINAPI MG 07/2024</t>
    </r>
  </si>
  <si>
    <r>
      <rPr>
        <b/>
        <sz val="11"/>
        <rFont val="Calibri"/>
        <family val="2"/>
      </rPr>
      <t xml:space="preserve">REGIME DE EXECUÇÃO DA OBRA: </t>
    </r>
    <r>
      <rPr>
        <sz val="11"/>
        <rFont val="Calibri"/>
        <family val="2"/>
      </rPr>
      <t>EMPREITADA GLOBAL</t>
    </r>
  </si>
  <si>
    <t>ITEM</t>
  </si>
  <si>
    <r>
      <rPr>
        <b/>
        <u/>
        <sz val="12"/>
        <rFont val="Calibri"/>
        <family val="2"/>
      </rPr>
      <t>PLANILHA ORÇAMENTÁRIA</t>
    </r>
  </si>
  <si>
    <t>Thamila Israel dos Reis</t>
  </si>
  <si>
    <t>Engenheira Civil - CREA 162.450/D</t>
  </si>
  <si>
    <t xml:space="preserve">ESTRUTURA TRELIÇADA DE COBERTURA,  COM LIGAÇÕES SOLDADAS, INCLUSOS PERFIS METÁLICOS, CHAPAS METÁLICAS, MÃO DE OBRA E TRANSPORTE COM GUINDASTE - FORNECIMENTO E INSTALAÇÃO. </t>
  </si>
  <si>
    <t>COTAÇÃO</t>
  </si>
  <si>
    <r>
      <rPr>
        <b/>
        <sz val="11"/>
        <rFont val="Calibri"/>
        <family val="2"/>
      </rPr>
      <t xml:space="preserve">OBRA: </t>
    </r>
    <r>
      <rPr>
        <sz val="11"/>
        <rFont val="Calibri"/>
        <family val="2"/>
      </rPr>
      <t>COBERTURA DAS QUADRAS POLIESPORTIVAS: BAIRRO ALVARADA, DISTRITO DA CHAPADA, BAIRRO PADRE JONAS E BAIRRO PALMEIRAS</t>
    </r>
  </si>
  <si>
    <r>
      <rPr>
        <b/>
        <sz val="11"/>
        <rFont val="Calibri"/>
        <family val="2"/>
      </rPr>
      <t xml:space="preserve">LOCAL: </t>
    </r>
    <r>
      <rPr>
        <sz val="11"/>
        <rFont val="Calibri"/>
        <family val="2"/>
      </rPr>
      <t>BAIRRO ALVORADA, DISTRITO DA CHAPADA, BAIRRO PADRE JONAS E BAIRRO PALMEIRAS</t>
    </r>
  </si>
  <si>
    <r>
      <t xml:space="preserve">PRAZO DE EXECUÇÃO: </t>
    </r>
    <r>
      <rPr>
        <sz val="11"/>
        <rFont val="Calibri"/>
        <family val="2"/>
      </rPr>
      <t xml:space="preserve"> 1 MÊS</t>
    </r>
  </si>
  <si>
    <t>META 1 - QUADRA DO BAIRRO ALVORADA</t>
  </si>
  <si>
    <t>ESTACA BROCA DE CONCRETO, DIÂMETRO DE 40CM, ESCAVAÇÃO MANUAL COM TRADO CONCHA, INTEIRAMENTE ARMADA. AF_05/2020_PA</t>
  </si>
  <si>
    <t>CONCRETAGEM DE BLOCO DE COROAMENTO OU VIGA BALDRAME, FCK 20 MPA, COM USO DE BOMBA - LANÇAMENTO, ADENSAMENTO E ACABAMENTO. AF_01/2024</t>
  </si>
  <si>
    <t>TOTAL GERAL - META 01</t>
  </si>
  <si>
    <t>META 2 - QUADRA DO DISTRITO DA CHAPADA</t>
  </si>
  <si>
    <t>TOTAL GERAL - META 02</t>
  </si>
  <si>
    <t>META 03 - QUADRA DO BAIRRO PADRE JONAS</t>
  </si>
  <si>
    <t>TOTAL GERAL - META 03</t>
  </si>
  <si>
    <t>META 04 - QUADRA DO BAIRRO PALMEIRAS</t>
  </si>
  <si>
    <t>TOTAL GERAL - META 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</si>
</sst>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&quot;R$&quot;\ #,##0.00"/>
  </numFmts>
  <fonts count="11" x14ac:knownFonts="1">
    <font>
      <sz val="11"/>
      <color theme="1"/>
      <name val="Calibri"/>
      <family val="2"/>
      <scheme val="minor"/>
    </font>
    <font>
      <b/>
      <sz val="7.5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2"/>
      <name val="Calibri"/>
      <family val="2"/>
    </font>
    <font>
      <b/>
      <u/>
      <sz val="12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F4E1A3"/>
      </patternFill>
    </fill>
    <fill>
      <patternFill patternType="solid">
        <fgColor rgb="FFFFFF99"/>
      </patternFill>
    </fill>
    <fill>
      <patternFill patternType="solid">
        <fgColor rgb="FFEFD477"/>
      </patternFill>
    </fill>
    <fill>
      <patternFill patternType="solid">
        <fgColor rgb="FF9DB5BE"/>
      </patternFill>
    </fill>
    <fill>
      <patternFill patternType="solid">
        <fgColor rgb="FFCEDADF"/>
      </patternFill>
    </fill>
    <fill>
      <patternFill patternType="solid">
        <fgColor rgb="FFFFC000"/>
        <bgColor indexed="64"/>
      </patternFill>
    </fill>
  </fills>
  <borders count="41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F4E1A3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F4E1A3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rgb="FF000000"/>
      </right>
      <top/>
      <bottom style="thin">
        <color rgb="FFF4E1A3"/>
      </bottom>
      <diagonal/>
    </border>
    <border>
      <left/>
      <right style="medium">
        <color indexed="64"/>
      </right>
      <top/>
      <bottom style="thin">
        <color rgb="FFF4E1A3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 style="thin">
        <color rgb="FFF4E1A3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89">
    <xf numFmtId="0" fontId="0" fillId="0" borderId="0" xfId="0"/>
    <xf numFmtId="0" fontId="0" fillId="0" borderId="0" xfId="0" applyAlignment="1">
      <alignment horizontal="left" vertical="top"/>
    </xf>
    <xf numFmtId="0" fontId="1" fillId="0" borderId="0" xfId="0" applyFont="1" applyAlignment="1">
      <alignment vertical="top" wrapText="1"/>
    </xf>
    <xf numFmtId="0" fontId="6" fillId="5" borderId="8" xfId="0" applyFont="1" applyFill="1" applyBorder="1" applyAlignment="1">
      <alignment horizontal="center" vertical="top" wrapText="1"/>
    </xf>
    <xf numFmtId="0" fontId="5" fillId="0" borderId="8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left" vertical="top" wrapText="1"/>
    </xf>
    <xf numFmtId="2" fontId="8" fillId="0" borderId="8" xfId="0" applyNumberFormat="1" applyFont="1" applyBorder="1" applyAlignment="1">
      <alignment horizontal="center" vertical="center" shrinkToFit="1"/>
    </xf>
    <xf numFmtId="0" fontId="8" fillId="0" borderId="8" xfId="0" applyFont="1" applyBorder="1" applyAlignment="1">
      <alignment horizontal="left" vertical="top" wrapText="1"/>
    </xf>
    <xf numFmtId="0" fontId="4" fillId="0" borderId="8" xfId="0" applyFont="1" applyBorder="1" applyAlignment="1">
      <alignment horizontal="left" vertical="top" wrapText="1"/>
    </xf>
    <xf numFmtId="0" fontId="6" fillId="0" borderId="8" xfId="0" applyFont="1" applyBorder="1" applyAlignment="1">
      <alignment horizontal="center" vertical="top" wrapText="1"/>
    </xf>
    <xf numFmtId="0" fontId="6" fillId="0" borderId="12" xfId="0" applyFont="1" applyBorder="1" applyAlignment="1">
      <alignment horizontal="center" vertical="top" wrapText="1"/>
    </xf>
    <xf numFmtId="0" fontId="6" fillId="0" borderId="0" xfId="0" applyFont="1" applyAlignment="1">
      <alignment horizontal="left" vertical="center" wrapText="1"/>
    </xf>
    <xf numFmtId="44" fontId="8" fillId="0" borderId="8" xfId="1" applyFont="1" applyBorder="1" applyAlignment="1">
      <alignment horizontal="center" vertical="center" shrinkToFit="1"/>
    </xf>
    <xf numFmtId="4" fontId="8" fillId="0" borderId="8" xfId="0" applyNumberFormat="1" applyFont="1" applyBorder="1" applyAlignment="1">
      <alignment horizontal="center" vertical="center" shrinkToFit="1"/>
    </xf>
    <xf numFmtId="0" fontId="4" fillId="2" borderId="30" xfId="0" applyFont="1" applyFill="1" applyBorder="1" applyAlignment="1">
      <alignment horizontal="left" wrapText="1"/>
    </xf>
    <xf numFmtId="10" fontId="7" fillId="0" borderId="18" xfId="0" applyNumberFormat="1" applyFont="1" applyBorder="1" applyAlignment="1">
      <alignment horizontal="right" vertical="top" shrinkToFit="1"/>
    </xf>
    <xf numFmtId="10" fontId="7" fillId="0" borderId="33" xfId="0" applyNumberFormat="1" applyFont="1" applyBorder="1" applyAlignment="1">
      <alignment horizontal="right" vertical="top" shrinkToFit="1"/>
    </xf>
    <xf numFmtId="0" fontId="6" fillId="5" borderId="18" xfId="0" applyFont="1" applyFill="1" applyBorder="1" applyAlignment="1">
      <alignment horizontal="center" vertical="center" wrapText="1"/>
    </xf>
    <xf numFmtId="0" fontId="6" fillId="7" borderId="36" xfId="0" applyFont="1" applyFill="1" applyBorder="1" applyAlignment="1">
      <alignment vertical="center" wrapText="1"/>
    </xf>
    <xf numFmtId="0" fontId="6" fillId="6" borderId="17" xfId="0" applyFont="1" applyFill="1" applyBorder="1" applyAlignment="1">
      <alignment horizontal="center" vertical="top" wrapText="1"/>
    </xf>
    <xf numFmtId="0" fontId="5" fillId="0" borderId="17" xfId="0" applyFont="1" applyBorder="1" applyAlignment="1">
      <alignment horizontal="center" vertical="center" wrapText="1"/>
    </xf>
    <xf numFmtId="44" fontId="8" fillId="0" borderId="18" xfId="1" applyFont="1" applyBorder="1" applyAlignment="1">
      <alignment horizontal="left" vertical="center" indent="2" shrinkToFit="1"/>
    </xf>
    <xf numFmtId="164" fontId="7" fillId="0" borderId="18" xfId="0" applyNumberFormat="1" applyFont="1" applyBorder="1" applyAlignment="1">
      <alignment horizontal="left" vertical="top" indent="2" shrinkToFit="1"/>
    </xf>
    <xf numFmtId="44" fontId="7" fillId="0" borderId="18" xfId="1" applyFont="1" applyBorder="1" applyAlignment="1">
      <alignment horizontal="left" vertical="top" indent="2" shrinkToFit="1"/>
    </xf>
    <xf numFmtId="44" fontId="9" fillId="7" borderId="18" xfId="1" applyFont="1" applyFill="1" applyBorder="1" applyAlignment="1">
      <alignment vertical="top" wrapText="1"/>
    </xf>
    <xf numFmtId="0" fontId="6" fillId="7" borderId="38" xfId="0" applyFont="1" applyFill="1" applyBorder="1" applyAlignment="1">
      <alignment vertical="center" wrapText="1"/>
    </xf>
    <xf numFmtId="44" fontId="9" fillId="7" borderId="19" xfId="1" applyFont="1" applyFill="1" applyBorder="1" applyAlignment="1">
      <alignment vertical="top" wrapText="1"/>
    </xf>
    <xf numFmtId="0" fontId="6" fillId="6" borderId="8" xfId="0" applyFont="1" applyFill="1" applyBorder="1" applyAlignment="1">
      <alignment horizontal="center" vertical="top" wrapText="1"/>
    </xf>
    <xf numFmtId="0" fontId="6" fillId="6" borderId="18" xfId="0" applyFont="1" applyFill="1" applyBorder="1" applyAlignment="1">
      <alignment horizontal="center" vertical="top" wrapText="1"/>
    </xf>
    <xf numFmtId="0" fontId="6" fillId="0" borderId="17" xfId="0" applyFont="1" applyBorder="1" applyAlignment="1">
      <alignment horizontal="left" vertical="top" wrapText="1"/>
    </xf>
    <xf numFmtId="0" fontId="6" fillId="0" borderId="8" xfId="0" applyFont="1" applyBorder="1" applyAlignment="1">
      <alignment horizontal="left" vertical="top" wrapText="1"/>
    </xf>
    <xf numFmtId="0" fontId="6" fillId="7" borderId="10" xfId="0" applyFont="1" applyFill="1" applyBorder="1" applyAlignment="1">
      <alignment horizontal="right" vertical="center" wrapText="1"/>
    </xf>
    <xf numFmtId="0" fontId="6" fillId="7" borderId="11" xfId="0" applyFont="1" applyFill="1" applyBorder="1" applyAlignment="1">
      <alignment horizontal="right" vertical="center" wrapText="1"/>
    </xf>
    <xf numFmtId="0" fontId="6" fillId="6" borderId="36" xfId="0" applyFont="1" applyFill="1" applyBorder="1" applyAlignment="1">
      <alignment horizontal="center" vertical="top" wrapText="1"/>
    </xf>
    <xf numFmtId="0" fontId="6" fillId="6" borderId="10" xfId="0" applyFont="1" applyFill="1" applyBorder="1" applyAlignment="1">
      <alignment horizontal="center" vertical="top" wrapText="1"/>
    </xf>
    <xf numFmtId="0" fontId="6" fillId="6" borderId="37" xfId="0" applyFont="1" applyFill="1" applyBorder="1" applyAlignment="1">
      <alignment horizontal="center" vertical="top" wrapText="1"/>
    </xf>
    <xf numFmtId="0" fontId="6" fillId="7" borderId="39" xfId="0" applyFont="1" applyFill="1" applyBorder="1" applyAlignment="1">
      <alignment horizontal="right" vertical="center" wrapText="1"/>
    </xf>
    <xf numFmtId="0" fontId="6" fillId="7" borderId="40" xfId="0" applyFont="1" applyFill="1" applyBorder="1" applyAlignment="1">
      <alignment horizontal="right" vertical="center" wrapText="1"/>
    </xf>
    <xf numFmtId="0" fontId="6" fillId="7" borderId="10" xfId="0" applyFont="1" applyFill="1" applyBorder="1" applyAlignment="1">
      <alignment horizontal="center" vertical="center" wrapText="1"/>
    </xf>
    <xf numFmtId="0" fontId="6" fillId="7" borderId="37" xfId="0" applyFont="1" applyFill="1" applyBorder="1" applyAlignment="1">
      <alignment horizontal="center" vertical="center" wrapText="1"/>
    </xf>
    <xf numFmtId="0" fontId="6" fillId="6" borderId="9" xfId="0" applyFont="1" applyFill="1" applyBorder="1" applyAlignment="1">
      <alignment horizontal="center" vertical="top" wrapText="1"/>
    </xf>
    <xf numFmtId="0" fontId="6" fillId="7" borderId="36" xfId="0" applyFont="1" applyFill="1" applyBorder="1" applyAlignment="1">
      <alignment horizontal="right" vertical="center" wrapText="1"/>
    </xf>
    <xf numFmtId="0" fontId="5" fillId="0" borderId="17" xfId="0" applyFont="1" applyBorder="1" applyAlignment="1">
      <alignment horizontal="left" vertical="top" wrapText="1"/>
    </xf>
    <xf numFmtId="0" fontId="5" fillId="0" borderId="8" xfId="0" applyFont="1" applyBorder="1" applyAlignment="1">
      <alignment horizontal="left" vertical="top" wrapText="1"/>
    </xf>
    <xf numFmtId="10" fontId="8" fillId="3" borderId="8" xfId="0" applyNumberFormat="1" applyFont="1" applyFill="1" applyBorder="1" applyAlignment="1">
      <alignment horizontal="center" vertical="top" shrinkToFit="1"/>
    </xf>
    <xf numFmtId="0" fontId="5" fillId="0" borderId="0" xfId="0" applyFont="1" applyAlignment="1">
      <alignment horizontal="left" vertical="center" wrapText="1"/>
    </xf>
    <xf numFmtId="0" fontId="5" fillId="0" borderId="16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9" fillId="0" borderId="26" xfId="0" applyFont="1" applyBorder="1" applyAlignment="1">
      <alignment horizontal="center" vertical="top" wrapText="1"/>
    </xf>
    <xf numFmtId="0" fontId="9" fillId="0" borderId="13" xfId="0" applyFont="1" applyBorder="1" applyAlignment="1">
      <alignment horizontal="center" vertical="top" wrapText="1"/>
    </xf>
    <xf numFmtId="0" fontId="9" fillId="0" borderId="14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2" borderId="4" xfId="0" applyFont="1" applyFill="1" applyBorder="1" applyAlignment="1">
      <alignment horizontal="left" wrapText="1"/>
    </xf>
    <xf numFmtId="0" fontId="4" fillId="2" borderId="1" xfId="0" applyFont="1" applyFill="1" applyBorder="1" applyAlignment="1">
      <alignment horizontal="left" wrapText="1"/>
    </xf>
    <xf numFmtId="0" fontId="4" fillId="2" borderId="31" xfId="0" applyFont="1" applyFill="1" applyBorder="1" applyAlignment="1">
      <alignment horizontal="left" wrapText="1"/>
    </xf>
    <xf numFmtId="0" fontId="6" fillId="0" borderId="32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5" fillId="0" borderId="8" xfId="0" applyFont="1" applyBorder="1" applyAlignment="1">
      <alignment horizontal="left" vertical="top" wrapText="1" indent="5"/>
    </xf>
    <xf numFmtId="0" fontId="5" fillId="0" borderId="12" xfId="0" applyFont="1" applyBorder="1" applyAlignment="1">
      <alignment horizontal="left" vertical="top" wrapText="1" indent="5"/>
    </xf>
    <xf numFmtId="0" fontId="4" fillId="0" borderId="25" xfId="0" applyFont="1" applyBorder="1" applyAlignment="1">
      <alignment horizontal="left" vertical="top" wrapText="1"/>
    </xf>
    <xf numFmtId="0" fontId="4" fillId="0" borderId="27" xfId="0" applyFont="1" applyBorder="1" applyAlignment="1">
      <alignment horizontal="left" vertical="top" wrapText="1"/>
    </xf>
    <xf numFmtId="0" fontId="4" fillId="0" borderId="28" xfId="0" applyFont="1" applyBorder="1" applyAlignment="1">
      <alignment horizontal="left" vertical="top" wrapText="1"/>
    </xf>
    <xf numFmtId="0" fontId="4" fillId="0" borderId="16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29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4" borderId="15" xfId="0" applyFont="1" applyFill="1" applyBorder="1" applyAlignment="1">
      <alignment horizontal="left" wrapText="1"/>
    </xf>
    <xf numFmtId="0" fontId="4" fillId="4" borderId="0" xfId="0" applyFont="1" applyFill="1" applyAlignment="1">
      <alignment horizontal="left" wrapText="1"/>
    </xf>
    <xf numFmtId="0" fontId="4" fillId="4" borderId="16" xfId="0" applyFont="1" applyFill="1" applyBorder="1" applyAlignment="1">
      <alignment horizontal="left" wrapText="1"/>
    </xf>
    <xf numFmtId="0" fontId="6" fillId="5" borderId="17" xfId="0" applyFont="1" applyFill="1" applyBorder="1" applyAlignment="1">
      <alignment horizontal="center" vertical="center" wrapText="1"/>
    </xf>
    <xf numFmtId="0" fontId="6" fillId="5" borderId="8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5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 wrapText="1"/>
    </xf>
    <xf numFmtId="0" fontId="6" fillId="5" borderId="8" xfId="0" applyFont="1" applyFill="1" applyBorder="1" applyAlignment="1">
      <alignment horizontal="center" vertical="top" wrapText="1"/>
    </xf>
    <xf numFmtId="0" fontId="6" fillId="5" borderId="18" xfId="0" applyFont="1" applyFill="1" applyBorder="1" applyAlignment="1">
      <alignment horizontal="center" vertical="top" wrapText="1"/>
    </xf>
    <xf numFmtId="0" fontId="5" fillId="3" borderId="8" xfId="0" applyFont="1" applyFill="1" applyBorder="1" applyAlignment="1">
      <alignment horizontal="center" vertical="top" wrapText="1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20091</xdr:colOff>
      <xdr:row>0</xdr:row>
      <xdr:rowOff>112128</xdr:rowOff>
    </xdr:from>
    <xdr:ext cx="674649" cy="726579"/>
    <xdr:pic>
      <xdr:nvPicPr>
        <xdr:cNvPr id="3" name="image1.jpe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91" y="112128"/>
          <a:ext cx="674649" cy="726579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02"/>
  <sheetViews>
    <sheetView tabSelected="1" view="pageBreakPreview" topLeftCell="A90" zoomScale="115" zoomScaleNormal="115" zoomScaleSheetLayoutView="115" workbookViewId="0">
      <selection activeCell="K98" sqref="K98"/>
    </sheetView>
  </sheetViews>
  <sheetFormatPr defaultColWidth="9.109375" defaultRowHeight="14.4" x14ac:dyDescent="0.3"/>
  <cols>
    <col min="1" max="1" width="11.5546875" style="1" customWidth="1"/>
    <col min="2" max="2" width="13" style="1" customWidth="1"/>
    <col min="3" max="3" width="37" style="1" customWidth="1"/>
    <col min="4" max="4" width="7.5546875" style="1" customWidth="1"/>
    <col min="5" max="5" width="10.44140625" style="1" customWidth="1"/>
    <col min="6" max="6" width="9.44140625" style="1" bestFit="1" customWidth="1"/>
    <col min="7" max="7" width="10.88671875" style="1" customWidth="1"/>
    <col min="8" max="8" width="16.88671875" style="1" bestFit="1" customWidth="1"/>
    <col min="9" max="16384" width="9.109375" style="1"/>
  </cols>
  <sheetData>
    <row r="1" spans="1:8" ht="18" customHeight="1" x14ac:dyDescent="0.3">
      <c r="A1" s="62"/>
      <c r="B1" s="48" t="s">
        <v>60</v>
      </c>
      <c r="C1" s="49"/>
      <c r="D1" s="49"/>
      <c r="E1" s="49"/>
      <c r="F1" s="49"/>
      <c r="G1" s="49"/>
      <c r="H1" s="50"/>
    </row>
    <row r="2" spans="1:8" ht="28.8" customHeight="1" x14ac:dyDescent="0.3">
      <c r="A2" s="63"/>
      <c r="B2" s="47" t="s">
        <v>65</v>
      </c>
      <c r="C2" s="45"/>
      <c r="D2" s="45"/>
      <c r="E2" s="45"/>
      <c r="F2" s="45"/>
      <c r="G2" s="45"/>
      <c r="H2" s="46"/>
    </row>
    <row r="3" spans="1:8" ht="13.5" customHeight="1" x14ac:dyDescent="0.3">
      <c r="A3" s="63"/>
      <c r="B3" s="51" t="s">
        <v>55</v>
      </c>
      <c r="C3" s="52"/>
      <c r="D3" s="52"/>
      <c r="E3" s="52"/>
      <c r="F3" s="11" t="s">
        <v>39</v>
      </c>
      <c r="G3" s="45" t="s">
        <v>43</v>
      </c>
      <c r="H3" s="46"/>
    </row>
    <row r="4" spans="1:8" ht="28.8" customHeight="1" x14ac:dyDescent="0.3">
      <c r="A4" s="63"/>
      <c r="B4" s="47" t="s">
        <v>66</v>
      </c>
      <c r="C4" s="45"/>
      <c r="D4" s="45"/>
      <c r="E4" s="45"/>
      <c r="F4" s="45" t="s">
        <v>56</v>
      </c>
      <c r="G4" s="52"/>
      <c r="H4" s="65"/>
    </row>
    <row r="5" spans="1:8" x14ac:dyDescent="0.3">
      <c r="A5" s="63"/>
      <c r="B5" s="47" t="s">
        <v>57</v>
      </c>
      <c r="C5" s="45"/>
      <c r="D5" s="45"/>
      <c r="E5" s="45"/>
      <c r="F5" s="66" t="s">
        <v>67</v>
      </c>
      <c r="G5" s="52"/>
      <c r="H5" s="65"/>
    </row>
    <row r="6" spans="1:8" x14ac:dyDescent="0.3">
      <c r="A6" s="64"/>
      <c r="B6" s="69" t="s">
        <v>58</v>
      </c>
      <c r="C6" s="70"/>
      <c r="D6" s="70"/>
      <c r="E6" s="70"/>
      <c r="F6" s="67"/>
      <c r="G6" s="67"/>
      <c r="H6" s="68"/>
    </row>
    <row r="7" spans="1:8" ht="7.35" customHeight="1" x14ac:dyDescent="0.3">
      <c r="A7" s="14"/>
      <c r="B7" s="53"/>
      <c r="C7" s="53"/>
      <c r="D7" s="54"/>
      <c r="E7" s="54"/>
      <c r="F7" s="54"/>
      <c r="G7" s="54"/>
      <c r="H7" s="55"/>
    </row>
    <row r="8" spans="1:8" x14ac:dyDescent="0.3">
      <c r="A8" s="56" t="s">
        <v>40</v>
      </c>
      <c r="B8" s="57"/>
      <c r="C8" s="57"/>
      <c r="D8" s="60" t="s">
        <v>44</v>
      </c>
      <c r="E8" s="60"/>
      <c r="F8" s="60"/>
      <c r="G8" s="9" t="s">
        <v>41</v>
      </c>
      <c r="H8" s="15">
        <v>0.22120000000000001</v>
      </c>
    </row>
    <row r="9" spans="1:8" x14ac:dyDescent="0.3">
      <c r="A9" s="58"/>
      <c r="B9" s="59"/>
      <c r="C9" s="59"/>
      <c r="D9" s="61" t="s">
        <v>45</v>
      </c>
      <c r="E9" s="61"/>
      <c r="F9" s="61"/>
      <c r="G9" s="10" t="s">
        <v>42</v>
      </c>
      <c r="H9" s="16">
        <v>0</v>
      </c>
    </row>
    <row r="10" spans="1:8" ht="14.4" customHeight="1" x14ac:dyDescent="0.3">
      <c r="A10" s="42" t="s">
        <v>46</v>
      </c>
      <c r="B10" s="43"/>
      <c r="C10" s="43"/>
      <c r="D10" s="44">
        <v>0.01</v>
      </c>
      <c r="E10" s="44"/>
      <c r="F10" s="77" t="s">
        <v>47</v>
      </c>
      <c r="G10" s="78"/>
      <c r="H10" s="79"/>
    </row>
    <row r="11" spans="1:8" x14ac:dyDescent="0.3">
      <c r="A11" s="42" t="s">
        <v>48</v>
      </c>
      <c r="B11" s="43"/>
      <c r="C11" s="43"/>
      <c r="D11" s="44">
        <v>1.2699999999999999E-2</v>
      </c>
      <c r="E11" s="44"/>
      <c r="F11" s="80"/>
      <c r="G11" s="81"/>
      <c r="H11" s="82"/>
    </row>
    <row r="12" spans="1:8" x14ac:dyDescent="0.3">
      <c r="A12" s="42" t="s">
        <v>49</v>
      </c>
      <c r="B12" s="43"/>
      <c r="C12" s="43"/>
      <c r="D12" s="44">
        <v>9.2999999999999992E-3</v>
      </c>
      <c r="E12" s="44"/>
      <c r="F12" s="80"/>
      <c r="G12" s="81"/>
      <c r="H12" s="82"/>
    </row>
    <row r="13" spans="1:8" x14ac:dyDescent="0.3">
      <c r="A13" s="42" t="s">
        <v>50</v>
      </c>
      <c r="B13" s="43"/>
      <c r="C13" s="43"/>
      <c r="D13" s="44">
        <v>5.5E-2</v>
      </c>
      <c r="E13" s="44"/>
      <c r="F13" s="80"/>
      <c r="G13" s="81"/>
      <c r="H13" s="82"/>
    </row>
    <row r="14" spans="1:8" x14ac:dyDescent="0.3">
      <c r="A14" s="42" t="s">
        <v>51</v>
      </c>
      <c r="B14" s="43"/>
      <c r="C14" s="43"/>
      <c r="D14" s="44">
        <v>7.4999999999999997E-2</v>
      </c>
      <c r="E14" s="44"/>
      <c r="F14" s="80"/>
      <c r="G14" s="81"/>
      <c r="H14" s="82"/>
    </row>
    <row r="15" spans="1:8" x14ac:dyDescent="0.3">
      <c r="A15" s="42" t="s">
        <v>52</v>
      </c>
      <c r="B15" s="43"/>
      <c r="C15" s="43"/>
      <c r="D15" s="88" t="s">
        <v>53</v>
      </c>
      <c r="E15" s="88"/>
      <c r="F15" s="80"/>
      <c r="G15" s="81"/>
      <c r="H15" s="82"/>
    </row>
    <row r="16" spans="1:8" x14ac:dyDescent="0.3">
      <c r="A16" s="42" t="s">
        <v>54</v>
      </c>
      <c r="B16" s="43"/>
      <c r="C16" s="43"/>
      <c r="D16" s="44">
        <v>6.1499999999999999E-2</v>
      </c>
      <c r="E16" s="44"/>
      <c r="F16" s="83"/>
      <c r="G16" s="84"/>
      <c r="H16" s="85"/>
    </row>
    <row r="17" spans="1:8" ht="6.9" customHeight="1" x14ac:dyDescent="0.3">
      <c r="A17" s="71"/>
      <c r="B17" s="72"/>
      <c r="C17" s="72"/>
      <c r="D17" s="72"/>
      <c r="E17" s="72"/>
      <c r="F17" s="72"/>
      <c r="G17" s="72"/>
      <c r="H17" s="73"/>
    </row>
    <row r="18" spans="1:8" x14ac:dyDescent="0.3">
      <c r="A18" s="74" t="s">
        <v>59</v>
      </c>
      <c r="B18" s="75" t="s">
        <v>28</v>
      </c>
      <c r="C18" s="75" t="s">
        <v>29</v>
      </c>
      <c r="D18" s="75" t="s">
        <v>11</v>
      </c>
      <c r="E18" s="75" t="s">
        <v>30</v>
      </c>
      <c r="F18" s="86" t="s">
        <v>31</v>
      </c>
      <c r="G18" s="86"/>
      <c r="H18" s="87"/>
    </row>
    <row r="19" spans="1:8" ht="28.8" x14ac:dyDescent="0.3">
      <c r="A19" s="74"/>
      <c r="B19" s="75"/>
      <c r="C19" s="75"/>
      <c r="D19" s="75"/>
      <c r="E19" s="75"/>
      <c r="F19" s="3" t="s">
        <v>32</v>
      </c>
      <c r="G19" s="3" t="s">
        <v>33</v>
      </c>
      <c r="H19" s="17" t="s">
        <v>34</v>
      </c>
    </row>
    <row r="20" spans="1:8" x14ac:dyDescent="0.3">
      <c r="A20" s="18"/>
      <c r="B20" s="38" t="s">
        <v>68</v>
      </c>
      <c r="C20" s="38"/>
      <c r="D20" s="38"/>
      <c r="E20" s="38"/>
      <c r="F20" s="38"/>
      <c r="G20" s="38"/>
      <c r="H20" s="39"/>
    </row>
    <row r="21" spans="1:8" x14ac:dyDescent="0.3">
      <c r="A21" s="19" t="s">
        <v>35</v>
      </c>
      <c r="B21" s="27" t="s">
        <v>36</v>
      </c>
      <c r="C21" s="27"/>
      <c r="D21" s="27"/>
      <c r="E21" s="27"/>
      <c r="F21" s="27"/>
      <c r="G21" s="27"/>
      <c r="H21" s="28"/>
    </row>
    <row r="22" spans="1:8" ht="43.2" x14ac:dyDescent="0.3">
      <c r="A22" s="20" t="s">
        <v>38</v>
      </c>
      <c r="B22" s="4">
        <v>103689</v>
      </c>
      <c r="C22" s="5" t="s">
        <v>13</v>
      </c>
      <c r="D22" s="4" t="s">
        <v>1</v>
      </c>
      <c r="E22" s="6">
        <v>4.5</v>
      </c>
      <c r="F22" s="12">
        <v>307.89</v>
      </c>
      <c r="G22" s="12">
        <f>TRUNC((F22*($H$8+1)),2)</f>
        <v>375.99</v>
      </c>
      <c r="H22" s="21">
        <f>TRUNC((G22*E22),2)</f>
        <v>1691.95</v>
      </c>
    </row>
    <row r="23" spans="1:8" x14ac:dyDescent="0.3">
      <c r="A23" s="29" t="s">
        <v>37</v>
      </c>
      <c r="B23" s="30"/>
      <c r="C23" s="30"/>
      <c r="D23" s="30"/>
      <c r="E23" s="30"/>
      <c r="F23" s="30"/>
      <c r="G23" s="30"/>
      <c r="H23" s="22">
        <f>H22</f>
        <v>1691.95</v>
      </c>
    </row>
    <row r="24" spans="1:8" x14ac:dyDescent="0.3">
      <c r="A24" s="19">
        <v>2</v>
      </c>
      <c r="B24" s="40" t="s">
        <v>14</v>
      </c>
      <c r="C24" s="34"/>
      <c r="D24" s="34"/>
      <c r="E24" s="34"/>
      <c r="F24" s="34"/>
      <c r="G24" s="34"/>
      <c r="H24" s="35"/>
    </row>
    <row r="25" spans="1:8" ht="57.6" x14ac:dyDescent="0.3">
      <c r="A25" s="20" t="s">
        <v>0</v>
      </c>
      <c r="B25" s="4">
        <v>96523</v>
      </c>
      <c r="C25" s="7" t="s">
        <v>15</v>
      </c>
      <c r="D25" s="4" t="s">
        <v>5</v>
      </c>
      <c r="E25" s="6">
        <v>3.02</v>
      </c>
      <c r="F25" s="12">
        <v>90.99</v>
      </c>
      <c r="G25" s="12">
        <f>TRUNC((F25*($H$8+1)),2)</f>
        <v>111.11</v>
      </c>
      <c r="H25" s="21">
        <f>TRUNC((G25*E25),2)</f>
        <v>335.55</v>
      </c>
    </row>
    <row r="26" spans="1:8" ht="57.6" x14ac:dyDescent="0.3">
      <c r="A26" s="20" t="s">
        <v>23</v>
      </c>
      <c r="B26" s="4" t="s">
        <v>16</v>
      </c>
      <c r="C26" s="7" t="s">
        <v>69</v>
      </c>
      <c r="D26" s="4" t="s">
        <v>7</v>
      </c>
      <c r="E26" s="6">
        <v>56</v>
      </c>
      <c r="F26" s="12">
        <v>214.85</v>
      </c>
      <c r="G26" s="12">
        <f t="shared" ref="G26:G30" si="0">TRUNC((F26*($H$8+1)),2)</f>
        <v>262.37</v>
      </c>
      <c r="H26" s="21">
        <f t="shared" ref="H26:H30" si="1">TRUNC((G26*E26),2)</f>
        <v>14692.72</v>
      </c>
    </row>
    <row r="27" spans="1:8" ht="72" x14ac:dyDescent="0.3">
      <c r="A27" s="20" t="s">
        <v>24</v>
      </c>
      <c r="B27" s="4" t="s">
        <v>16</v>
      </c>
      <c r="C27" s="7" t="s">
        <v>70</v>
      </c>
      <c r="D27" s="4" t="s">
        <v>5</v>
      </c>
      <c r="E27" s="6">
        <v>3.02</v>
      </c>
      <c r="F27" s="12">
        <v>710.26</v>
      </c>
      <c r="G27" s="12">
        <f t="shared" si="0"/>
        <v>867.36</v>
      </c>
      <c r="H27" s="21">
        <f t="shared" si="1"/>
        <v>2619.42</v>
      </c>
    </row>
    <row r="28" spans="1:8" ht="28.8" x14ac:dyDescent="0.3">
      <c r="A28" s="20" t="s">
        <v>25</v>
      </c>
      <c r="B28" s="4">
        <v>96546</v>
      </c>
      <c r="C28" s="7" t="s">
        <v>17</v>
      </c>
      <c r="D28" s="4" t="s">
        <v>21</v>
      </c>
      <c r="E28" s="6">
        <v>106.4</v>
      </c>
      <c r="F28" s="12">
        <v>13.44</v>
      </c>
      <c r="G28" s="12">
        <f t="shared" si="0"/>
        <v>16.41</v>
      </c>
      <c r="H28" s="21">
        <f t="shared" si="1"/>
        <v>1746.02</v>
      </c>
    </row>
    <row r="29" spans="1:8" ht="43.2" x14ac:dyDescent="0.3">
      <c r="A29" s="20" t="s">
        <v>26</v>
      </c>
      <c r="B29" s="4">
        <v>95601</v>
      </c>
      <c r="C29" s="7" t="s">
        <v>18</v>
      </c>
      <c r="D29" s="4" t="s">
        <v>11</v>
      </c>
      <c r="E29" s="6">
        <v>14</v>
      </c>
      <c r="F29" s="12">
        <v>17.23</v>
      </c>
      <c r="G29" s="12">
        <f t="shared" si="0"/>
        <v>21.04</v>
      </c>
      <c r="H29" s="21">
        <f t="shared" si="1"/>
        <v>294.56</v>
      </c>
    </row>
    <row r="30" spans="1:8" ht="57.6" x14ac:dyDescent="0.3">
      <c r="A30" s="20" t="s">
        <v>27</v>
      </c>
      <c r="B30" s="4">
        <v>96621</v>
      </c>
      <c r="C30" s="7" t="s">
        <v>19</v>
      </c>
      <c r="D30" s="4" t="s">
        <v>1</v>
      </c>
      <c r="E30" s="6">
        <v>5.04</v>
      </c>
      <c r="F30" s="12">
        <v>262.13</v>
      </c>
      <c r="G30" s="12">
        <f t="shared" si="0"/>
        <v>320.11</v>
      </c>
      <c r="H30" s="21">
        <f t="shared" si="1"/>
        <v>1613.35</v>
      </c>
    </row>
    <row r="31" spans="1:8" x14ac:dyDescent="0.3">
      <c r="A31" s="29" t="s">
        <v>2</v>
      </c>
      <c r="B31" s="30"/>
      <c r="C31" s="30"/>
      <c r="D31" s="30"/>
      <c r="E31" s="30"/>
      <c r="F31" s="30"/>
      <c r="G31" s="30"/>
      <c r="H31" s="23">
        <f>TRUNC((SUM(H25:H30)),2)</f>
        <v>21301.62</v>
      </c>
    </row>
    <row r="32" spans="1:8" x14ac:dyDescent="0.3">
      <c r="A32" s="19">
        <v>3</v>
      </c>
      <c r="B32" s="27" t="s">
        <v>20</v>
      </c>
      <c r="C32" s="27"/>
      <c r="D32" s="27"/>
      <c r="E32" s="27"/>
      <c r="F32" s="27"/>
      <c r="G32" s="27"/>
      <c r="H32" s="28"/>
    </row>
    <row r="33" spans="1:14" ht="86.4" x14ac:dyDescent="0.3">
      <c r="A33" s="20" t="s">
        <v>3</v>
      </c>
      <c r="B33" s="4" t="s">
        <v>64</v>
      </c>
      <c r="C33" s="8" t="s">
        <v>63</v>
      </c>
      <c r="D33" s="4" t="s">
        <v>21</v>
      </c>
      <c r="E33" s="13">
        <v>11624.2</v>
      </c>
      <c r="F33" s="12">
        <v>6.5</v>
      </c>
      <c r="G33" s="12">
        <f t="shared" ref="G33:G35" si="2">TRUNC((F33*($H$8+1)),2)</f>
        <v>7.93</v>
      </c>
      <c r="H33" s="21">
        <f t="shared" ref="H33:H35" si="3">TRUNC((G33*E33),2)</f>
        <v>92179.9</v>
      </c>
    </row>
    <row r="34" spans="1:14" ht="43.2" x14ac:dyDescent="0.3">
      <c r="A34" s="20" t="s">
        <v>4</v>
      </c>
      <c r="B34" s="4">
        <v>94213</v>
      </c>
      <c r="C34" s="8" t="s">
        <v>22</v>
      </c>
      <c r="D34" s="4" t="s">
        <v>1</v>
      </c>
      <c r="E34" s="13">
        <v>770.89</v>
      </c>
      <c r="F34" s="12">
        <v>57.17</v>
      </c>
      <c r="G34" s="12">
        <f t="shared" si="2"/>
        <v>69.81</v>
      </c>
      <c r="H34" s="21">
        <f t="shared" si="3"/>
        <v>53815.83</v>
      </c>
    </row>
    <row r="35" spans="1:14" ht="43.2" x14ac:dyDescent="0.3">
      <c r="A35" s="20" t="s">
        <v>6</v>
      </c>
      <c r="B35" s="4" t="s">
        <v>9</v>
      </c>
      <c r="C35" s="8" t="s">
        <v>10</v>
      </c>
      <c r="D35" s="4" t="s">
        <v>1</v>
      </c>
      <c r="E35" s="13">
        <v>851.51</v>
      </c>
      <c r="F35" s="12">
        <v>39.26</v>
      </c>
      <c r="G35" s="12">
        <f t="shared" si="2"/>
        <v>47.94</v>
      </c>
      <c r="H35" s="21">
        <f t="shared" si="3"/>
        <v>40821.379999999997</v>
      </c>
    </row>
    <row r="36" spans="1:14" x14ac:dyDescent="0.3">
      <c r="A36" s="29" t="s">
        <v>8</v>
      </c>
      <c r="B36" s="30"/>
      <c r="C36" s="30"/>
      <c r="D36" s="30"/>
      <c r="E36" s="30"/>
      <c r="F36" s="30"/>
      <c r="G36" s="30"/>
      <c r="H36" s="23">
        <f>TRUNC((SUM(H33:H35)),2)</f>
        <v>186817.11</v>
      </c>
    </row>
    <row r="37" spans="1:14" ht="15.6" customHeight="1" x14ac:dyDescent="0.3">
      <c r="A37" s="18"/>
      <c r="B37" s="31" t="s">
        <v>71</v>
      </c>
      <c r="C37" s="31"/>
      <c r="D37" s="31"/>
      <c r="E37" s="31"/>
      <c r="F37" s="31"/>
      <c r="G37" s="32"/>
      <c r="H37" s="24">
        <f>TRUNC(((H36+H31+H23)),2)</f>
        <v>209810.68</v>
      </c>
      <c r="I37" s="2"/>
      <c r="J37" s="2"/>
      <c r="K37" s="2"/>
      <c r="L37" s="2"/>
      <c r="M37" s="2"/>
      <c r="N37" s="2"/>
    </row>
    <row r="38" spans="1:14" ht="8.4" customHeight="1" x14ac:dyDescent="0.3">
      <c r="A38" s="33"/>
      <c r="B38" s="34"/>
      <c r="C38" s="34"/>
      <c r="D38" s="34"/>
      <c r="E38" s="34"/>
      <c r="F38" s="34"/>
      <c r="G38" s="34"/>
      <c r="H38" s="35"/>
      <c r="I38" s="2"/>
      <c r="J38" s="2"/>
      <c r="K38" s="2"/>
      <c r="L38" s="2"/>
      <c r="M38" s="2"/>
      <c r="N38" s="2"/>
    </row>
    <row r="39" spans="1:14" x14ac:dyDescent="0.3">
      <c r="A39" s="18"/>
      <c r="B39" s="38" t="s">
        <v>72</v>
      </c>
      <c r="C39" s="38"/>
      <c r="D39" s="38"/>
      <c r="E39" s="38"/>
      <c r="F39" s="38"/>
      <c r="G39" s="38"/>
      <c r="H39" s="39"/>
    </row>
    <row r="40" spans="1:14" x14ac:dyDescent="0.3">
      <c r="A40" s="19" t="s">
        <v>35</v>
      </c>
      <c r="B40" s="27" t="s">
        <v>36</v>
      </c>
      <c r="C40" s="27"/>
      <c r="D40" s="27"/>
      <c r="E40" s="27"/>
      <c r="F40" s="27"/>
      <c r="G40" s="27"/>
      <c r="H40" s="28"/>
    </row>
    <row r="41" spans="1:14" ht="43.2" x14ac:dyDescent="0.3">
      <c r="A41" s="20" t="s">
        <v>38</v>
      </c>
      <c r="B41" s="4">
        <v>103689</v>
      </c>
      <c r="C41" s="5" t="s">
        <v>13</v>
      </c>
      <c r="D41" s="4" t="s">
        <v>1</v>
      </c>
      <c r="E41" s="6">
        <v>4.5</v>
      </c>
      <c r="F41" s="12">
        <v>307.89</v>
      </c>
      <c r="G41" s="12">
        <f>TRUNC((F41*($H$8+1)),2)</f>
        <v>375.99</v>
      </c>
      <c r="H41" s="21">
        <f>TRUNC((G41*E41),2)</f>
        <v>1691.95</v>
      </c>
    </row>
    <row r="42" spans="1:14" x14ac:dyDescent="0.3">
      <c r="A42" s="29" t="s">
        <v>37</v>
      </c>
      <c r="B42" s="30"/>
      <c r="C42" s="30"/>
      <c r="D42" s="30"/>
      <c r="E42" s="30"/>
      <c r="F42" s="30"/>
      <c r="G42" s="30"/>
      <c r="H42" s="22">
        <f>H41</f>
        <v>1691.95</v>
      </c>
    </row>
    <row r="43" spans="1:14" x14ac:dyDescent="0.3">
      <c r="A43" s="19">
        <v>2</v>
      </c>
      <c r="B43" s="40" t="s">
        <v>14</v>
      </c>
      <c r="C43" s="34"/>
      <c r="D43" s="34"/>
      <c r="E43" s="34"/>
      <c r="F43" s="34"/>
      <c r="G43" s="34"/>
      <c r="H43" s="35"/>
    </row>
    <row r="44" spans="1:14" ht="57.6" x14ac:dyDescent="0.3">
      <c r="A44" s="20" t="s">
        <v>0</v>
      </c>
      <c r="B44" s="4">
        <v>96523</v>
      </c>
      <c r="C44" s="7" t="s">
        <v>15</v>
      </c>
      <c r="D44" s="4" t="s">
        <v>5</v>
      </c>
      <c r="E44" s="6">
        <v>3.02</v>
      </c>
      <c r="F44" s="12">
        <v>90.99</v>
      </c>
      <c r="G44" s="12">
        <f>TRUNC((F44*($H$8+1)),2)</f>
        <v>111.11</v>
      </c>
      <c r="H44" s="21">
        <f>TRUNC((G44*E44),2)</f>
        <v>335.55</v>
      </c>
    </row>
    <row r="45" spans="1:14" ht="57.6" x14ac:dyDescent="0.3">
      <c r="A45" s="20" t="s">
        <v>23</v>
      </c>
      <c r="B45" s="4" t="s">
        <v>16</v>
      </c>
      <c r="C45" s="7" t="s">
        <v>69</v>
      </c>
      <c r="D45" s="4" t="s">
        <v>7</v>
      </c>
      <c r="E45" s="6">
        <v>56</v>
      </c>
      <c r="F45" s="12">
        <v>214.85</v>
      </c>
      <c r="G45" s="12">
        <f t="shared" ref="G45:G49" si="4">TRUNC((F45*($H$8+1)),2)</f>
        <v>262.37</v>
      </c>
      <c r="H45" s="21">
        <f t="shared" ref="H45:H49" si="5">TRUNC((G45*E45),2)</f>
        <v>14692.72</v>
      </c>
    </row>
    <row r="46" spans="1:14" ht="72" x14ac:dyDescent="0.3">
      <c r="A46" s="20" t="s">
        <v>24</v>
      </c>
      <c r="B46" s="4" t="s">
        <v>16</v>
      </c>
      <c r="C46" s="7" t="s">
        <v>70</v>
      </c>
      <c r="D46" s="4" t="s">
        <v>5</v>
      </c>
      <c r="E46" s="6">
        <v>3.02</v>
      </c>
      <c r="F46" s="12">
        <v>710.26</v>
      </c>
      <c r="G46" s="12">
        <f t="shared" si="4"/>
        <v>867.36</v>
      </c>
      <c r="H46" s="21">
        <f t="shared" si="5"/>
        <v>2619.42</v>
      </c>
    </row>
    <row r="47" spans="1:14" ht="28.8" x14ac:dyDescent="0.3">
      <c r="A47" s="20" t="s">
        <v>25</v>
      </c>
      <c r="B47" s="4">
        <v>96546</v>
      </c>
      <c r="C47" s="7" t="s">
        <v>17</v>
      </c>
      <c r="D47" s="4" t="s">
        <v>21</v>
      </c>
      <c r="E47" s="6">
        <v>106.4</v>
      </c>
      <c r="F47" s="12">
        <v>13.44</v>
      </c>
      <c r="G47" s="12">
        <f t="shared" si="4"/>
        <v>16.41</v>
      </c>
      <c r="H47" s="21">
        <f t="shared" si="5"/>
        <v>1746.02</v>
      </c>
    </row>
    <row r="48" spans="1:14" ht="43.2" x14ac:dyDescent="0.3">
      <c r="A48" s="20" t="s">
        <v>26</v>
      </c>
      <c r="B48" s="4">
        <v>95601</v>
      </c>
      <c r="C48" s="7" t="s">
        <v>18</v>
      </c>
      <c r="D48" s="4" t="s">
        <v>11</v>
      </c>
      <c r="E48" s="6">
        <v>14</v>
      </c>
      <c r="F48" s="12">
        <v>17.23</v>
      </c>
      <c r="G48" s="12">
        <f t="shared" si="4"/>
        <v>21.04</v>
      </c>
      <c r="H48" s="21">
        <f t="shared" si="5"/>
        <v>294.56</v>
      </c>
    </row>
    <row r="49" spans="1:8" ht="57.6" x14ac:dyDescent="0.3">
      <c r="A49" s="20" t="s">
        <v>27</v>
      </c>
      <c r="B49" s="4">
        <v>96621</v>
      </c>
      <c r="C49" s="7" t="s">
        <v>19</v>
      </c>
      <c r="D49" s="4" t="s">
        <v>1</v>
      </c>
      <c r="E49" s="6">
        <v>5.04</v>
      </c>
      <c r="F49" s="12">
        <v>262.13</v>
      </c>
      <c r="G49" s="12">
        <f t="shared" si="4"/>
        <v>320.11</v>
      </c>
      <c r="H49" s="21">
        <f t="shared" si="5"/>
        <v>1613.35</v>
      </c>
    </row>
    <row r="50" spans="1:8" x14ac:dyDescent="0.3">
      <c r="A50" s="29" t="s">
        <v>2</v>
      </c>
      <c r="B50" s="30"/>
      <c r="C50" s="30"/>
      <c r="D50" s="30"/>
      <c r="E50" s="30"/>
      <c r="F50" s="30"/>
      <c r="G50" s="30"/>
      <c r="H50" s="23">
        <f>TRUNC((SUM(H44:H49)),2)</f>
        <v>21301.62</v>
      </c>
    </row>
    <row r="51" spans="1:8" x14ac:dyDescent="0.3">
      <c r="A51" s="19">
        <v>3</v>
      </c>
      <c r="B51" s="27" t="s">
        <v>20</v>
      </c>
      <c r="C51" s="27"/>
      <c r="D51" s="27"/>
      <c r="E51" s="27"/>
      <c r="F51" s="27"/>
      <c r="G51" s="27"/>
      <c r="H51" s="28"/>
    </row>
    <row r="52" spans="1:8" ht="86.4" x14ac:dyDescent="0.3">
      <c r="A52" s="20" t="s">
        <v>3</v>
      </c>
      <c r="B52" s="4" t="s">
        <v>64</v>
      </c>
      <c r="C52" s="8" t="s">
        <v>63</v>
      </c>
      <c r="D52" s="4" t="s">
        <v>21</v>
      </c>
      <c r="E52" s="13">
        <v>8586.33</v>
      </c>
      <c r="F52" s="12">
        <v>6.5</v>
      </c>
      <c r="G52" s="12">
        <f t="shared" ref="G52:G54" si="6">TRUNC((F52*($H$8+1)),2)</f>
        <v>7.93</v>
      </c>
      <c r="H52" s="21">
        <f t="shared" ref="H52:H54" si="7">TRUNC((G52*E52),2)</f>
        <v>68089.59</v>
      </c>
    </row>
    <row r="53" spans="1:8" ht="43.2" x14ac:dyDescent="0.3">
      <c r="A53" s="20" t="s">
        <v>4</v>
      </c>
      <c r="B53" s="4">
        <v>94213</v>
      </c>
      <c r="C53" s="8" t="s">
        <v>22</v>
      </c>
      <c r="D53" s="4" t="s">
        <v>1</v>
      </c>
      <c r="E53" s="13">
        <v>606.09</v>
      </c>
      <c r="F53" s="12">
        <v>57.17</v>
      </c>
      <c r="G53" s="12">
        <f t="shared" si="6"/>
        <v>69.81</v>
      </c>
      <c r="H53" s="21">
        <f t="shared" si="7"/>
        <v>42311.14</v>
      </c>
    </row>
    <row r="54" spans="1:8" ht="43.2" x14ac:dyDescent="0.3">
      <c r="A54" s="20" t="s">
        <v>6</v>
      </c>
      <c r="B54" s="4" t="s">
        <v>9</v>
      </c>
      <c r="C54" s="8" t="s">
        <v>10</v>
      </c>
      <c r="D54" s="4" t="s">
        <v>1</v>
      </c>
      <c r="E54" s="13">
        <v>722.83</v>
      </c>
      <c r="F54" s="12">
        <v>39.26</v>
      </c>
      <c r="G54" s="12">
        <f t="shared" si="6"/>
        <v>47.94</v>
      </c>
      <c r="H54" s="21">
        <f t="shared" si="7"/>
        <v>34652.47</v>
      </c>
    </row>
    <row r="55" spans="1:8" x14ac:dyDescent="0.3">
      <c r="A55" s="29" t="s">
        <v>8</v>
      </c>
      <c r="B55" s="30"/>
      <c r="C55" s="30"/>
      <c r="D55" s="30"/>
      <c r="E55" s="30"/>
      <c r="F55" s="30"/>
      <c r="G55" s="30"/>
      <c r="H55" s="23">
        <f>TRUNC((SUM(H52:H54)),2)</f>
        <v>145053.20000000001</v>
      </c>
    </row>
    <row r="56" spans="1:8" ht="15.6" x14ac:dyDescent="0.3">
      <c r="A56" s="41" t="s">
        <v>73</v>
      </c>
      <c r="B56" s="31"/>
      <c r="C56" s="31"/>
      <c r="D56" s="31"/>
      <c r="E56" s="31"/>
      <c r="F56" s="31"/>
      <c r="G56" s="32"/>
      <c r="H56" s="24">
        <f>TRUNC(((H55+H50+H42)),2)</f>
        <v>168046.77</v>
      </c>
    </row>
    <row r="57" spans="1:8" ht="9" customHeight="1" x14ac:dyDescent="0.3">
      <c r="A57" s="33"/>
      <c r="B57" s="34"/>
      <c r="C57" s="34"/>
      <c r="D57" s="34"/>
      <c r="E57" s="34"/>
      <c r="F57" s="34"/>
      <c r="G57" s="34"/>
      <c r="H57" s="35"/>
    </row>
    <row r="58" spans="1:8" x14ac:dyDescent="0.3">
      <c r="A58" s="18"/>
      <c r="B58" s="38" t="s">
        <v>74</v>
      </c>
      <c r="C58" s="38"/>
      <c r="D58" s="38"/>
      <c r="E58" s="38"/>
      <c r="F58" s="38"/>
      <c r="G58" s="38"/>
      <c r="H58" s="39"/>
    </row>
    <row r="59" spans="1:8" x14ac:dyDescent="0.3">
      <c r="A59" s="19" t="s">
        <v>35</v>
      </c>
      <c r="B59" s="27" t="s">
        <v>36</v>
      </c>
      <c r="C59" s="27"/>
      <c r="D59" s="27"/>
      <c r="E59" s="27"/>
      <c r="F59" s="27"/>
      <c r="G59" s="27"/>
      <c r="H59" s="28"/>
    </row>
    <row r="60" spans="1:8" ht="43.2" x14ac:dyDescent="0.3">
      <c r="A60" s="20" t="s">
        <v>38</v>
      </c>
      <c r="B60" s="4">
        <v>103689</v>
      </c>
      <c r="C60" s="5" t="s">
        <v>13</v>
      </c>
      <c r="D60" s="4" t="s">
        <v>1</v>
      </c>
      <c r="E60" s="6">
        <v>4.5</v>
      </c>
      <c r="F60" s="12">
        <v>307.89</v>
      </c>
      <c r="G60" s="12">
        <f>TRUNC((F60*($H$8+1)),2)</f>
        <v>375.99</v>
      </c>
      <c r="H60" s="21">
        <f>TRUNC((G60*E60),2)</f>
        <v>1691.95</v>
      </c>
    </row>
    <row r="61" spans="1:8" x14ac:dyDescent="0.3">
      <c r="A61" s="29" t="s">
        <v>37</v>
      </c>
      <c r="B61" s="30"/>
      <c r="C61" s="30"/>
      <c r="D61" s="30"/>
      <c r="E61" s="30"/>
      <c r="F61" s="30"/>
      <c r="G61" s="30"/>
      <c r="H61" s="22">
        <f>H60</f>
        <v>1691.95</v>
      </c>
    </row>
    <row r="62" spans="1:8" x14ac:dyDescent="0.3">
      <c r="A62" s="19">
        <v>2</v>
      </c>
      <c r="B62" s="40" t="s">
        <v>14</v>
      </c>
      <c r="C62" s="34"/>
      <c r="D62" s="34"/>
      <c r="E62" s="34"/>
      <c r="F62" s="34"/>
      <c r="G62" s="34"/>
      <c r="H62" s="35"/>
    </row>
    <row r="63" spans="1:8" ht="57.6" x14ac:dyDescent="0.3">
      <c r="A63" s="20" t="s">
        <v>0</v>
      </c>
      <c r="B63" s="4">
        <v>96523</v>
      </c>
      <c r="C63" s="7" t="s">
        <v>15</v>
      </c>
      <c r="D63" s="4" t="s">
        <v>5</v>
      </c>
      <c r="E63" s="6">
        <v>3.02</v>
      </c>
      <c r="F63" s="12">
        <v>90.99</v>
      </c>
      <c r="G63" s="12">
        <f>TRUNC((F63*($H$8+1)),2)</f>
        <v>111.11</v>
      </c>
      <c r="H63" s="21">
        <f>TRUNC((G63*E63),2)</f>
        <v>335.55</v>
      </c>
    </row>
    <row r="64" spans="1:8" ht="57.6" x14ac:dyDescent="0.3">
      <c r="A64" s="20" t="s">
        <v>23</v>
      </c>
      <c r="B64" s="4" t="s">
        <v>16</v>
      </c>
      <c r="C64" s="7" t="s">
        <v>69</v>
      </c>
      <c r="D64" s="4" t="s">
        <v>7</v>
      </c>
      <c r="E64" s="6">
        <v>56</v>
      </c>
      <c r="F64" s="12">
        <v>214.85</v>
      </c>
      <c r="G64" s="12">
        <f t="shared" ref="G64:G68" si="8">TRUNC((F64*($H$8+1)),2)</f>
        <v>262.37</v>
      </c>
      <c r="H64" s="21">
        <f t="shared" ref="H64:H68" si="9">TRUNC((G64*E64),2)</f>
        <v>14692.72</v>
      </c>
    </row>
    <row r="65" spans="1:8" ht="72" x14ac:dyDescent="0.3">
      <c r="A65" s="20" t="s">
        <v>24</v>
      </c>
      <c r="B65" s="4" t="s">
        <v>16</v>
      </c>
      <c r="C65" s="7" t="s">
        <v>70</v>
      </c>
      <c r="D65" s="4" t="s">
        <v>5</v>
      </c>
      <c r="E65" s="6">
        <v>3.02</v>
      </c>
      <c r="F65" s="12">
        <v>710.26</v>
      </c>
      <c r="G65" s="12">
        <f t="shared" si="8"/>
        <v>867.36</v>
      </c>
      <c r="H65" s="21">
        <f t="shared" si="9"/>
        <v>2619.42</v>
      </c>
    </row>
    <row r="66" spans="1:8" ht="28.8" x14ac:dyDescent="0.3">
      <c r="A66" s="20" t="s">
        <v>25</v>
      </c>
      <c r="B66" s="4">
        <v>96546</v>
      </c>
      <c r="C66" s="7" t="s">
        <v>17</v>
      </c>
      <c r="D66" s="4" t="s">
        <v>21</v>
      </c>
      <c r="E66" s="6">
        <v>106.4</v>
      </c>
      <c r="F66" s="12">
        <v>13.44</v>
      </c>
      <c r="G66" s="12">
        <f t="shared" si="8"/>
        <v>16.41</v>
      </c>
      <c r="H66" s="21">
        <f t="shared" si="9"/>
        <v>1746.02</v>
      </c>
    </row>
    <row r="67" spans="1:8" ht="43.2" x14ac:dyDescent="0.3">
      <c r="A67" s="20" t="s">
        <v>26</v>
      </c>
      <c r="B67" s="4">
        <v>95601</v>
      </c>
      <c r="C67" s="7" t="s">
        <v>18</v>
      </c>
      <c r="D67" s="4" t="s">
        <v>11</v>
      </c>
      <c r="E67" s="6">
        <v>14</v>
      </c>
      <c r="F67" s="12">
        <v>17.23</v>
      </c>
      <c r="G67" s="12">
        <f t="shared" si="8"/>
        <v>21.04</v>
      </c>
      <c r="H67" s="21">
        <f t="shared" si="9"/>
        <v>294.56</v>
      </c>
    </row>
    <row r="68" spans="1:8" ht="57.6" x14ac:dyDescent="0.3">
      <c r="A68" s="20" t="s">
        <v>27</v>
      </c>
      <c r="B68" s="4">
        <v>96621</v>
      </c>
      <c r="C68" s="7" t="s">
        <v>19</v>
      </c>
      <c r="D68" s="4" t="s">
        <v>1</v>
      </c>
      <c r="E68" s="6">
        <v>5.04</v>
      </c>
      <c r="F68" s="12">
        <v>262.13</v>
      </c>
      <c r="G68" s="12">
        <f t="shared" si="8"/>
        <v>320.11</v>
      </c>
      <c r="H68" s="21">
        <f t="shared" si="9"/>
        <v>1613.35</v>
      </c>
    </row>
    <row r="69" spans="1:8" x14ac:dyDescent="0.3">
      <c r="A69" s="29" t="s">
        <v>2</v>
      </c>
      <c r="B69" s="30"/>
      <c r="C69" s="30"/>
      <c r="D69" s="30"/>
      <c r="E69" s="30"/>
      <c r="F69" s="30"/>
      <c r="G69" s="30"/>
      <c r="H69" s="23">
        <f>TRUNC((SUM(H63:H68)),2)</f>
        <v>21301.62</v>
      </c>
    </row>
    <row r="70" spans="1:8" x14ac:dyDescent="0.3">
      <c r="A70" s="19">
        <v>3</v>
      </c>
      <c r="B70" s="27" t="s">
        <v>20</v>
      </c>
      <c r="C70" s="27"/>
      <c r="D70" s="27"/>
      <c r="E70" s="27"/>
      <c r="F70" s="27"/>
      <c r="G70" s="27"/>
      <c r="H70" s="28"/>
    </row>
    <row r="71" spans="1:8" ht="86.4" x14ac:dyDescent="0.3">
      <c r="A71" s="20" t="s">
        <v>3</v>
      </c>
      <c r="B71" s="4" t="s">
        <v>64</v>
      </c>
      <c r="C71" s="8" t="s">
        <v>63</v>
      </c>
      <c r="D71" s="4" t="s">
        <v>21</v>
      </c>
      <c r="E71" s="13">
        <v>10669.35</v>
      </c>
      <c r="F71" s="12">
        <v>6.5</v>
      </c>
      <c r="G71" s="12">
        <f t="shared" ref="G71:G73" si="10">TRUNC((F71*($H$8+1)),2)</f>
        <v>7.93</v>
      </c>
      <c r="H71" s="21">
        <f t="shared" ref="H71:H73" si="11">TRUNC((G71*E71),2)</f>
        <v>84607.94</v>
      </c>
    </row>
    <row r="72" spans="1:8" ht="43.2" x14ac:dyDescent="0.3">
      <c r="A72" s="20" t="s">
        <v>4</v>
      </c>
      <c r="B72" s="4">
        <v>94213</v>
      </c>
      <c r="C72" s="8" t="s">
        <v>22</v>
      </c>
      <c r="D72" s="4" t="s">
        <v>1</v>
      </c>
      <c r="E72" s="13">
        <v>773.66</v>
      </c>
      <c r="F72" s="12">
        <v>57.17</v>
      </c>
      <c r="G72" s="12">
        <f t="shared" si="10"/>
        <v>69.81</v>
      </c>
      <c r="H72" s="21">
        <f t="shared" si="11"/>
        <v>54009.2</v>
      </c>
    </row>
    <row r="73" spans="1:8" ht="43.2" x14ac:dyDescent="0.3">
      <c r="A73" s="20" t="s">
        <v>6</v>
      </c>
      <c r="B73" s="4" t="s">
        <v>9</v>
      </c>
      <c r="C73" s="8" t="s">
        <v>10</v>
      </c>
      <c r="D73" s="4" t="s">
        <v>1</v>
      </c>
      <c r="E73" s="13">
        <v>857.77</v>
      </c>
      <c r="F73" s="12">
        <v>39.26</v>
      </c>
      <c r="G73" s="12">
        <f t="shared" si="10"/>
        <v>47.94</v>
      </c>
      <c r="H73" s="21">
        <f t="shared" si="11"/>
        <v>41121.49</v>
      </c>
    </row>
    <row r="74" spans="1:8" x14ac:dyDescent="0.3">
      <c r="A74" s="29" t="s">
        <v>8</v>
      </c>
      <c r="B74" s="30"/>
      <c r="C74" s="30"/>
      <c r="D74" s="30"/>
      <c r="E74" s="30"/>
      <c r="F74" s="30"/>
      <c r="G74" s="30"/>
      <c r="H74" s="23">
        <f>TRUNC((SUM(H71:H73)),2)</f>
        <v>179738.63</v>
      </c>
    </row>
    <row r="75" spans="1:8" ht="15.6" x14ac:dyDescent="0.3">
      <c r="A75" s="18"/>
      <c r="B75" s="31" t="s">
        <v>75</v>
      </c>
      <c r="C75" s="31"/>
      <c r="D75" s="31"/>
      <c r="E75" s="31"/>
      <c r="F75" s="31"/>
      <c r="G75" s="32"/>
      <c r="H75" s="24">
        <f>TRUNC(((H74+H69+H61)),2)</f>
        <v>202732.2</v>
      </c>
    </row>
    <row r="76" spans="1:8" ht="8.4" customHeight="1" x14ac:dyDescent="0.3">
      <c r="A76" s="33"/>
      <c r="B76" s="34"/>
      <c r="C76" s="34"/>
      <c r="D76" s="34"/>
      <c r="E76" s="34"/>
      <c r="F76" s="34"/>
      <c r="G76" s="34"/>
      <c r="H76" s="35"/>
    </row>
    <row r="77" spans="1:8" x14ac:dyDescent="0.3">
      <c r="A77" s="18"/>
      <c r="B77" s="38" t="s">
        <v>76</v>
      </c>
      <c r="C77" s="38"/>
      <c r="D77" s="38"/>
      <c r="E77" s="38"/>
      <c r="F77" s="38"/>
      <c r="G77" s="38"/>
      <c r="H77" s="39"/>
    </row>
    <row r="78" spans="1:8" x14ac:dyDescent="0.3">
      <c r="A78" s="19" t="s">
        <v>35</v>
      </c>
      <c r="B78" s="27" t="s">
        <v>36</v>
      </c>
      <c r="C78" s="27"/>
      <c r="D78" s="27"/>
      <c r="E78" s="27"/>
      <c r="F78" s="27"/>
      <c r="G78" s="27"/>
      <c r="H78" s="28"/>
    </row>
    <row r="79" spans="1:8" ht="43.2" x14ac:dyDescent="0.3">
      <c r="A79" s="20" t="s">
        <v>38</v>
      </c>
      <c r="B79" s="4">
        <v>103689</v>
      </c>
      <c r="C79" s="5" t="s">
        <v>13</v>
      </c>
      <c r="D79" s="4" t="s">
        <v>1</v>
      </c>
      <c r="E79" s="6">
        <v>4.5</v>
      </c>
      <c r="F79" s="12">
        <v>307.89</v>
      </c>
      <c r="G79" s="12">
        <f>TRUNC((F79*($H$8+1)),2)</f>
        <v>375.99</v>
      </c>
      <c r="H79" s="21">
        <f>TRUNC((G79*E79),2)</f>
        <v>1691.95</v>
      </c>
    </row>
    <row r="80" spans="1:8" x14ac:dyDescent="0.3">
      <c r="A80" s="29" t="s">
        <v>37</v>
      </c>
      <c r="B80" s="30"/>
      <c r="C80" s="30"/>
      <c r="D80" s="30"/>
      <c r="E80" s="30"/>
      <c r="F80" s="30"/>
      <c r="G80" s="30"/>
      <c r="H80" s="22">
        <f>H79</f>
        <v>1691.95</v>
      </c>
    </row>
    <row r="81" spans="1:8" x14ac:dyDescent="0.3">
      <c r="A81" s="19">
        <v>2</v>
      </c>
      <c r="B81" s="40" t="s">
        <v>14</v>
      </c>
      <c r="C81" s="34"/>
      <c r="D81" s="34"/>
      <c r="E81" s="34"/>
      <c r="F81" s="34"/>
      <c r="G81" s="34"/>
      <c r="H81" s="35"/>
    </row>
    <row r="82" spans="1:8" ht="57.6" x14ac:dyDescent="0.3">
      <c r="A82" s="20" t="s">
        <v>0</v>
      </c>
      <c r="B82" s="4">
        <v>96523</v>
      </c>
      <c r="C82" s="7" t="s">
        <v>15</v>
      </c>
      <c r="D82" s="4" t="s">
        <v>5</v>
      </c>
      <c r="E82" s="6">
        <v>3.46</v>
      </c>
      <c r="F82" s="12">
        <v>90.99</v>
      </c>
      <c r="G82" s="12">
        <f>TRUNC((F82*($H$8+1)),2)</f>
        <v>111.11</v>
      </c>
      <c r="H82" s="21">
        <f>TRUNC((G82*E82),2)</f>
        <v>384.44</v>
      </c>
    </row>
    <row r="83" spans="1:8" ht="57.6" x14ac:dyDescent="0.3">
      <c r="A83" s="20" t="s">
        <v>23</v>
      </c>
      <c r="B83" s="4" t="s">
        <v>16</v>
      </c>
      <c r="C83" s="7" t="s">
        <v>69</v>
      </c>
      <c r="D83" s="4" t="s">
        <v>7</v>
      </c>
      <c r="E83" s="6">
        <v>64</v>
      </c>
      <c r="F83" s="12">
        <v>214.85</v>
      </c>
      <c r="G83" s="12">
        <f t="shared" ref="G83:G87" si="12">TRUNC((F83*($H$8+1)),2)</f>
        <v>262.37</v>
      </c>
      <c r="H83" s="21">
        <f t="shared" ref="H83:H87" si="13">TRUNC((G83*E83),2)</f>
        <v>16791.68</v>
      </c>
    </row>
    <row r="84" spans="1:8" ht="72" x14ac:dyDescent="0.3">
      <c r="A84" s="20" t="s">
        <v>24</v>
      </c>
      <c r="B84" s="4" t="s">
        <v>16</v>
      </c>
      <c r="C84" s="7" t="s">
        <v>70</v>
      </c>
      <c r="D84" s="4" t="s">
        <v>5</v>
      </c>
      <c r="E84" s="6">
        <v>3.46</v>
      </c>
      <c r="F84" s="12">
        <v>710.26</v>
      </c>
      <c r="G84" s="12">
        <f t="shared" si="12"/>
        <v>867.36</v>
      </c>
      <c r="H84" s="21">
        <f t="shared" si="13"/>
        <v>3001.06</v>
      </c>
    </row>
    <row r="85" spans="1:8" ht="28.8" x14ac:dyDescent="0.3">
      <c r="A85" s="20" t="s">
        <v>25</v>
      </c>
      <c r="B85" s="4">
        <v>96546</v>
      </c>
      <c r="C85" s="7" t="s">
        <v>17</v>
      </c>
      <c r="D85" s="4" t="s">
        <v>21</v>
      </c>
      <c r="E85" s="6">
        <v>121.6</v>
      </c>
      <c r="F85" s="12">
        <v>13.44</v>
      </c>
      <c r="G85" s="12">
        <f t="shared" si="12"/>
        <v>16.41</v>
      </c>
      <c r="H85" s="21">
        <f t="shared" si="13"/>
        <v>1995.45</v>
      </c>
    </row>
    <row r="86" spans="1:8" ht="43.2" x14ac:dyDescent="0.3">
      <c r="A86" s="20" t="s">
        <v>26</v>
      </c>
      <c r="B86" s="4">
        <v>95601</v>
      </c>
      <c r="C86" s="7" t="s">
        <v>18</v>
      </c>
      <c r="D86" s="4" t="s">
        <v>11</v>
      </c>
      <c r="E86" s="6">
        <v>16</v>
      </c>
      <c r="F86" s="12">
        <v>17.23</v>
      </c>
      <c r="G86" s="12">
        <f t="shared" si="12"/>
        <v>21.04</v>
      </c>
      <c r="H86" s="21">
        <f t="shared" si="13"/>
        <v>336.64</v>
      </c>
    </row>
    <row r="87" spans="1:8" ht="57.6" x14ac:dyDescent="0.3">
      <c r="A87" s="20" t="s">
        <v>27</v>
      </c>
      <c r="B87" s="4">
        <v>96621</v>
      </c>
      <c r="C87" s="7" t="s">
        <v>19</v>
      </c>
      <c r="D87" s="4" t="s">
        <v>1</v>
      </c>
      <c r="E87" s="6">
        <v>5.76</v>
      </c>
      <c r="F87" s="12">
        <v>262.13</v>
      </c>
      <c r="G87" s="12">
        <f t="shared" si="12"/>
        <v>320.11</v>
      </c>
      <c r="H87" s="21">
        <f t="shared" si="13"/>
        <v>1843.83</v>
      </c>
    </row>
    <row r="88" spans="1:8" x14ac:dyDescent="0.3">
      <c r="A88" s="29" t="s">
        <v>2</v>
      </c>
      <c r="B88" s="30"/>
      <c r="C88" s="30"/>
      <c r="D88" s="30"/>
      <c r="E88" s="30"/>
      <c r="F88" s="30"/>
      <c r="G88" s="30"/>
      <c r="H88" s="23">
        <f>TRUNC((SUM(H82:H87)),2)</f>
        <v>24353.1</v>
      </c>
    </row>
    <row r="89" spans="1:8" x14ac:dyDescent="0.3">
      <c r="A89" s="19">
        <v>3</v>
      </c>
      <c r="B89" s="27" t="s">
        <v>20</v>
      </c>
      <c r="C89" s="27"/>
      <c r="D89" s="27"/>
      <c r="E89" s="27"/>
      <c r="F89" s="27"/>
      <c r="G89" s="27"/>
      <c r="H89" s="28"/>
    </row>
    <row r="90" spans="1:8" ht="86.4" x14ac:dyDescent="0.3">
      <c r="A90" s="20" t="s">
        <v>3</v>
      </c>
      <c r="B90" s="4" t="s">
        <v>64</v>
      </c>
      <c r="C90" s="8" t="s">
        <v>63</v>
      </c>
      <c r="D90" s="4" t="s">
        <v>21</v>
      </c>
      <c r="E90" s="13">
        <v>10526.84</v>
      </c>
      <c r="F90" s="12">
        <v>6.5</v>
      </c>
      <c r="G90" s="12">
        <f t="shared" ref="G90:G92" si="14">TRUNC((F90*($H$8+1)),2)</f>
        <v>7.93</v>
      </c>
      <c r="H90" s="21">
        <f t="shared" ref="H90:H92" si="15">TRUNC((G90*E90),2)</f>
        <v>83477.84</v>
      </c>
    </row>
    <row r="91" spans="1:8" ht="43.2" x14ac:dyDescent="0.3">
      <c r="A91" s="20" t="s">
        <v>4</v>
      </c>
      <c r="B91" s="4">
        <v>94213</v>
      </c>
      <c r="C91" s="8" t="s">
        <v>22</v>
      </c>
      <c r="D91" s="4" t="s">
        <v>1</v>
      </c>
      <c r="E91" s="13">
        <v>775.97</v>
      </c>
      <c r="F91" s="12">
        <v>57.17</v>
      </c>
      <c r="G91" s="12">
        <f t="shared" si="14"/>
        <v>69.81</v>
      </c>
      <c r="H91" s="21">
        <f t="shared" si="15"/>
        <v>54170.46</v>
      </c>
    </row>
    <row r="92" spans="1:8" ht="43.2" x14ac:dyDescent="0.3">
      <c r="A92" s="20" t="s">
        <v>6</v>
      </c>
      <c r="B92" s="4" t="s">
        <v>9</v>
      </c>
      <c r="C92" s="8" t="s">
        <v>10</v>
      </c>
      <c r="D92" s="4" t="s">
        <v>1</v>
      </c>
      <c r="E92" s="13">
        <v>869.13</v>
      </c>
      <c r="F92" s="12">
        <v>39.26</v>
      </c>
      <c r="G92" s="12">
        <f t="shared" si="14"/>
        <v>47.94</v>
      </c>
      <c r="H92" s="21">
        <f t="shared" si="15"/>
        <v>41666.089999999997</v>
      </c>
    </row>
    <row r="93" spans="1:8" x14ac:dyDescent="0.3">
      <c r="A93" s="29" t="s">
        <v>8</v>
      </c>
      <c r="B93" s="30"/>
      <c r="C93" s="30"/>
      <c r="D93" s="30"/>
      <c r="E93" s="30"/>
      <c r="F93" s="30"/>
      <c r="G93" s="30"/>
      <c r="H93" s="23">
        <f>TRUNC((SUM(H90:H92)),2)</f>
        <v>179314.39</v>
      </c>
    </row>
    <row r="94" spans="1:8" ht="14.4" customHeight="1" x14ac:dyDescent="0.3">
      <c r="A94" s="18"/>
      <c r="B94" s="31" t="s">
        <v>77</v>
      </c>
      <c r="C94" s="31"/>
      <c r="D94" s="31"/>
      <c r="E94" s="31"/>
      <c r="F94" s="31"/>
      <c r="G94" s="32"/>
      <c r="H94" s="24">
        <f>TRUNC(((H93+H88+H80)),2)</f>
        <v>205359.44</v>
      </c>
    </row>
    <row r="95" spans="1:8" ht="10.8" customHeight="1" x14ac:dyDescent="0.3">
      <c r="A95" s="33"/>
      <c r="B95" s="34"/>
      <c r="C95" s="34"/>
      <c r="D95" s="34"/>
      <c r="E95" s="34"/>
      <c r="F95" s="34"/>
      <c r="G95" s="34"/>
      <c r="H95" s="35"/>
    </row>
    <row r="96" spans="1:8" ht="16.2" thickBot="1" x14ac:dyDescent="0.35">
      <c r="A96" s="25"/>
      <c r="B96" s="36" t="s">
        <v>12</v>
      </c>
      <c r="C96" s="36"/>
      <c r="D96" s="36"/>
      <c r="E96" s="36"/>
      <c r="F96" s="36"/>
      <c r="G96" s="37"/>
      <c r="H96" s="26">
        <f>H94+H75+H56+H37</f>
        <v>785949.09000000008</v>
      </c>
    </row>
    <row r="101" spans="1:8" x14ac:dyDescent="0.3">
      <c r="A101" s="76" t="s">
        <v>61</v>
      </c>
      <c r="B101" s="76"/>
      <c r="C101" s="76"/>
      <c r="D101" s="76"/>
      <c r="E101" s="76"/>
      <c r="F101" s="76"/>
      <c r="G101" s="76"/>
      <c r="H101" s="76"/>
    </row>
    <row r="102" spans="1:8" x14ac:dyDescent="0.3">
      <c r="A102" s="76" t="s">
        <v>62</v>
      </c>
      <c r="B102" s="76"/>
      <c r="C102" s="76"/>
      <c r="D102" s="76"/>
      <c r="E102" s="76"/>
      <c r="F102" s="76"/>
      <c r="G102" s="76"/>
      <c r="H102" s="76"/>
    </row>
  </sheetData>
  <mergeCells count="75">
    <mergeCell ref="A101:H101"/>
    <mergeCell ref="A102:H102"/>
    <mergeCell ref="F10:H16"/>
    <mergeCell ref="B21:H21"/>
    <mergeCell ref="A23:G23"/>
    <mergeCell ref="B24:H24"/>
    <mergeCell ref="A31:G31"/>
    <mergeCell ref="B32:H32"/>
    <mergeCell ref="A36:G36"/>
    <mergeCell ref="F18:H18"/>
    <mergeCell ref="D14:E14"/>
    <mergeCell ref="A15:C15"/>
    <mergeCell ref="D15:E15"/>
    <mergeCell ref="A16:C16"/>
    <mergeCell ref="D16:E16"/>
    <mergeCell ref="G3:H3"/>
    <mergeCell ref="B2:H2"/>
    <mergeCell ref="B1:H1"/>
    <mergeCell ref="B3:E3"/>
    <mergeCell ref="A10:C10"/>
    <mergeCell ref="D10:E10"/>
    <mergeCell ref="B7:H7"/>
    <mergeCell ref="A8:C9"/>
    <mergeCell ref="D8:F8"/>
    <mergeCell ref="D9:F9"/>
    <mergeCell ref="A1:A6"/>
    <mergeCell ref="F4:H4"/>
    <mergeCell ref="F5:H6"/>
    <mergeCell ref="B5:E5"/>
    <mergeCell ref="B6:E6"/>
    <mergeCell ref="B4:E4"/>
    <mergeCell ref="A14:C14"/>
    <mergeCell ref="B20:H20"/>
    <mergeCell ref="B39:H39"/>
    <mergeCell ref="A11:C11"/>
    <mergeCell ref="D11:E11"/>
    <mergeCell ref="A12:C12"/>
    <mergeCell ref="D12:E12"/>
    <mergeCell ref="A13:C13"/>
    <mergeCell ref="D13:E13"/>
    <mergeCell ref="A17:H17"/>
    <mergeCell ref="A18:A19"/>
    <mergeCell ref="B18:B19"/>
    <mergeCell ref="C18:C19"/>
    <mergeCell ref="D18:D19"/>
    <mergeCell ref="E18:E19"/>
    <mergeCell ref="A55:G55"/>
    <mergeCell ref="A56:G56"/>
    <mergeCell ref="A38:H38"/>
    <mergeCell ref="B37:G37"/>
    <mergeCell ref="B40:H40"/>
    <mergeCell ref="A42:G42"/>
    <mergeCell ref="B43:H43"/>
    <mergeCell ref="A50:G50"/>
    <mergeCell ref="B51:H51"/>
    <mergeCell ref="B70:H70"/>
    <mergeCell ref="A74:G74"/>
    <mergeCell ref="B75:G75"/>
    <mergeCell ref="A76:H76"/>
    <mergeCell ref="A57:H57"/>
    <mergeCell ref="B58:H58"/>
    <mergeCell ref="B59:H59"/>
    <mergeCell ref="A61:G61"/>
    <mergeCell ref="B62:H62"/>
    <mergeCell ref="A69:G69"/>
    <mergeCell ref="B77:H77"/>
    <mergeCell ref="B78:H78"/>
    <mergeCell ref="A80:G80"/>
    <mergeCell ref="B81:H81"/>
    <mergeCell ref="A88:G88"/>
    <mergeCell ref="B89:H89"/>
    <mergeCell ref="A93:G93"/>
    <mergeCell ref="B94:G94"/>
    <mergeCell ref="A95:H95"/>
    <mergeCell ref="B96:G96"/>
  </mergeCells>
  <printOptions horizontalCentered="1"/>
  <pageMargins left="0.23622047244094491" right="0.23622047244094491" top="0.55118110236220474" bottom="0.55118110236220474" header="0.31496062992125984" footer="0.31496062992125984"/>
  <pageSetup paperSize="9" scale="85" fitToHeight="0" orientation="portrait" r:id="rId1"/>
  <rowBreaks count="2" manualBreakCount="2">
    <brk id="61" max="7" man="1"/>
    <brk id="84" max="7" man="1"/>
  </rowBreaks>
  <drawing r:id="rId2"/>
  <legacyDrawing r:id="rId3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nBPKIEM7niL3CNpK1kjVrhH8bM/0eOT9tynoLz6bzOs=</DigestValue>
    </Reference>
    <Reference Type="http://www.w3.org/2000/09/xmldsig#Object" URI="#idOfficeObject">
      <DigestMethod Algorithm="http://www.w3.org/2001/04/xmlenc#sha256"/>
      <DigestValue>tKalYVMwr6mX0pHYfRyozH4ojTS0gI/FY/WMJcCw7h0=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4EKczK2RE7PXKTVFVV6aZmXaW+OvzhwXnBSXbBcnZCs=</DigestValue>
    </Reference>
    <Reference Type="http://www.w3.org/2000/09/xmldsig#Object" URI="#idValidSigLnImg">
      <DigestMethod Algorithm="http://www.w3.org/2001/04/xmlenc#sha256"/>
      <DigestValue>G3ukhruuoI3k7vLR8avYOrlWyi2Pj7uno2cuGxcqn7g=</DigestValue>
    </Reference>
    <Reference Type="http://www.w3.org/2000/09/xmldsig#Object" URI="#idInvalidSigLnImg">
      <DigestMethod Algorithm="http://www.w3.org/2001/04/xmlenc#sha256"/>
      <DigestValue>FDkfUqKmvNCgBS8hWnKgDANfV0L6C+8+vdGkH9ejpnE=</DigestValue>
    </Reference>
  </SignedInfo>
  <SignatureValue>UirHVA7eusIVboBmYl5TpWiIJ0CyId+yD64Ahi4OF5GaqmeFbFVs+DZYVJyi7MJqAIVTKfCvt4X1
DPt2WuJ1JlEzCgRAtW3I4DmAydpmUs48Q/EmWKdCbmS9c7ij6orBOHpJ9YelLw+l2JKvMpDdPngJ
IiWAsLwmnLinjk0CCWJ7TdaeOBXxW5k0aSaanxvW4tM7OjIUA9HEEdVI40EEMj9g7EXbCvJ6VzvF
4WNb2yJQIGhNVpemOSWTCtRCJ/iRT8Fo9hmUbbKcNXsGNmghlHbRCGRkgS25t8vj4rDs2noF212T
enzRpb81TRAIXuZNJ2c+/GuW4eiGl5dU6+FPJA==</SignatureValue>
  <KeyInfo>
    <X509Data>
      <X509Certificate>MIIHBjCCBO6gAwIBAgIIVBUjEilGCn8wDQYJKoZIhvcNAQELBQAwWTELMAkGA1UEBhMCQlIxEzARBgNVBAoTCklDUC1CcmFzaWwxFTATBgNVBAsTDEFDIFNPTFVUSSB2NTEeMBwGA1UEAxMVQUMgU09MVVRJIE11bHRpcGxhIHY1MB4XDTIzMTIyOTE0NDkwMFoXDTI0MTIyOTE0NDkwMFowgb8xCzAJBgNVBAYTAkJSMRMwEQYDVQQKEwpJQ1AtQnJhc2lsMR4wHAYDVQQLExVBQyBTT0xVVEkgTXVsdGlwbGEgdjUxFzAVBgNVBAsTDjI0NjY0NDk5MDAwMTA4MRMwEQYDVQQLEwpQcmVzZW5jaWFsMRowGAYDVQQLExFDZXJ0aWZpY2FkbyBQRiBBMzExMC8GA1UEAxMoQUxBRUxTT04gQU5UT05JTyBERSBPTElWRUlSQTo2NTAxNTAwMjY1MzCCASIwDQYJKoZIhvcNAQEBBQADggEPADCCAQoCggEBALvqQ8sQ2tNIbCEP42ItH+bepWIgeiRBC6M27LWtC10xmD3/YvKHDKbpKc7pFTMURsMjuHZJ5z7lqjBuTb3q+sPp5uCNJK3/BNJ9Qxn9K0Y12lE5gB7UE6qDmfAhTBe3nVngEkMEtoMuN2dIq3XKO68wOJJ4lWj/7LpPkMVOEiGggW8WwoLqQV1wL72uuikQSdSkL1qYRTQTK61LcKBPqcogwDyBshHGI7XKCPGvSTERAr/mfZ6HkLrVnqcv4mLylg2wYHdNGJmJ4DcmArv+Bf5sR0f37sL9LcA8ixV53iiSzK2L+6nqL3nLQVathlR7TPYic8lKK65sDUABKIVTwG0CAwEAAaOCAmkwggJlMAkGA1UdEwQCMAAwHwYDVR0jBBgwFoAUxVLtJYAJ35yCyJ9Hxt20XzHdubEwVAYIKwYBBQUHAQEESDBGMEQGCCsGAQUFBzAChjhodHRwOi8vY2NkLmFjc29sdXRpLmNvbS5ici9sY3IvYWMtc29sdXRpLW11bHRpcGxhLXY1LnA3YjCBmAYDVR0RBIGQMIGNgRhzdGhlbm5lcnZpZWlyYUBnbWFpbC5jb22gOAYFYEwBAwGgLxMtMTIxMjE5Njc2NTAxNTAwMjY1MzAwMDAwMDAwMDAwMDAwMDAwMDAwMDAwMDAwoBcGBWBMAQMGoA4TDDAwMDAwMDAwMDAwMKAeBgVgTAEDBaAVExMwMDAwMDAwMDAwMDAwMDAwMDAwMF0GA1UdIARWMFQwUgYGYEwBAgMlMEgwRgYIKwYBBQUHAgEWOmh0dHA6Ly9jY2QuYWNzb2x1dGkuY29tLmJyL2RvY3MvZHBjLWFjLXNvbHV0aS1tdWx0aXBsYS5wZGYwKQYDVR0lBCIwIAYIKwYBBQUHAwIGCCsGAQUFBwMEBgorBgEEAYI3FAICMIGMBgNVHR8EgYQwgYEwPqA8oDqGOGh0dHA6Ly9jY2QuYWNzb2x1dGkuY29tLmJyL2xjci9hYy1zb2x1dGktbXVsdGlwbGEtdjUuY3JsMD+gPaA7hjlodHRwOi8vY2NkMi5hY3NvbHV0aS5jb20uYnIvbGNyL2FjLXNvbHV0aS1tdWx0aXBsYS12NS5jcmwwHQYDVR0OBBYEFOBXb6aE2RkBdE15bM+w3QTPTfb5MA4GA1UdDwEB/wQEAwIF4DANBgkqhkiG9w0BAQsFAAOCAgEAO8mvKO9wUZudvo2G0yNVPnnJOgQYkjRMT4grs9nMbsbwcRbRdApUtw0nxw6V6mjCSTUErwwrNXEk98tVF4glLJtFpmdGpRai+c494Hyukqde4GJGminyDZTluGHsANESutWrOlfdc8B9eEG/gX02GmiyTgtoCFc+1MmGQ47yq34CxQJj+AdvB9pHQIe8irnHp/ZYAjsdwaHAiK0b/xzXoXDiatNhZ7KGjX3h6b8ssB9gz4XI6r+n9Va/0wcfw81frCIfptWNm35O698a1fIjn2pRdY8xSbwgHgXLVLH5J/f8GOm4kL7nTkOiwQ2I3M0oW0T8IX3kWS6rjU24H6XvTaugUVG2/YMQUQ0eEiAMAIjhupd2gsPcqNKtxUJAptXuKvsvG4Dv8xyjTPrRtAr84HPGx7YSb+xDmEDrm2lpkbGzn2vOXZ6GEbeeFo/E6ca2pOnr6nH9Wq2hVyvp8bRALDBrtnXGnob6DL90CASrGG96Cts2b3JrpGJJv6Ic8XDyOe1m2J+AKNpUiEO38NVMxT3jJ5H8KYu3vdDvj8Pg/8904HbqWE/uRPSKF7Z3QMkkl8ua9YhpEkBdeVRDtBLd8XvG7C2ZLc0Iq9V/8/yivHqNZJ1/+1DMtQF4szU0bWBv/4PzfJv9wRK/ai8TcOtWmcd6q0keD6yz6bioJXaqpLw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+70tVQiKI1yf3TMXuIIdLvQ+S5B+Bw9XjNZHe++mCkI=</DigestValue>
      </Reference>
      <Reference URI="/xl/calcChain.xml?ContentType=application/vnd.openxmlformats-officedocument.spreadsheetml.calcChain+xml">
        <DigestMethod Algorithm="http://www.w3.org/2001/04/xmlenc#sha256"/>
        <DigestValue>ug7t6eErhKv9zSx8tm6J0vitrcflwyXwozkW5ax+nRY=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Y+3wJOMP3JY16bEUtgml2qEIrlc/vWMqGQ/VOkXiOUI=</DigestValue>
      </Reference>
      <Reference URI="/xl/drawings/_rels/vmlDrawing1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y+aQ+TzmCHyq3rn6BtcGIbItxLifq+yUrwp6BAMUTlk=</DigestValue>
      </Reference>
      <Reference URI="/xl/drawings/drawing1.xml?ContentType=application/vnd.openxmlformats-officedocument.drawing+xml">
        <DigestMethod Algorithm="http://www.w3.org/2001/04/xmlenc#sha256"/>
        <DigestValue>Dh7v/TQ+N1SI8SJbLWrQ/A6Tu0M+vk/4ELNrqdHw2ew=</DigestValue>
      </Reference>
      <Reference URI="/xl/drawings/vmlDrawing1.vml?ContentType=application/vnd.openxmlformats-officedocument.vmlDrawing">
        <DigestMethod Algorithm="http://www.w3.org/2001/04/xmlenc#sha256"/>
        <DigestValue>14GLklnjG3m5/DFqE/NHuhk8B1KFK3z3H2GY1g5hWo8=</DigestValue>
      </Reference>
      <Reference URI="/xl/media/image1.jpeg?ContentType=image/jpeg">
        <DigestMethod Algorithm="http://www.w3.org/2001/04/xmlenc#sha256"/>
        <DigestValue>Sm+JsTgNEvQVANurzQT3zKA8X0YoIG6HiKJuY3wXg88=</DigestValue>
      </Reference>
      <Reference URI="/xl/media/image2.emf?ContentType=image/x-emf">
        <DigestMethod Algorithm="http://www.w3.org/2001/04/xmlenc#sha256"/>
        <DigestValue>PqDXnflX3aVIBhgMW+9hz1WM91HToqEl3n7zOIkbMHE=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0L4wEe1b2momlT6i0WlPmNp4zDF/nyg2+xL2s01vhSM=</DigestValue>
      </Reference>
      <Reference URI="/xl/sharedStrings.xml?ContentType=application/vnd.openxmlformats-officedocument.spreadsheetml.sharedStrings+xml">
        <DigestMethod Algorithm="http://www.w3.org/2001/04/xmlenc#sha256"/>
        <DigestValue>YO4yUe4au4YAGqAyW3qjwC7P52hdi+vZx9OC3fOaCmM=</DigestValue>
      </Reference>
      <Reference URI="/xl/styles.xml?ContentType=application/vnd.openxmlformats-officedocument.spreadsheetml.styles+xml">
        <DigestMethod Algorithm="http://www.w3.org/2001/04/xmlenc#sha256"/>
        <DigestValue>mN0zadTvOrK3YlTD3j1oT3vo2on4uwifclaAtdW6B/o=</DigestValue>
      </Reference>
      <Reference URI="/xl/theme/theme1.xml?ContentType=application/vnd.openxmlformats-officedocument.theme+xml">
        <DigestMethod Algorithm="http://www.w3.org/2001/04/xmlenc#sha256"/>
        <DigestValue>slUOyOXRyyDzJubkfCFkLrI1Wq/sjkxPtTFiPO5X0rM=</DigestValue>
      </Reference>
      <Reference URI="/xl/workbook.xml?ContentType=application/vnd.openxmlformats-officedocument.spreadsheetml.sheet.main+xml">
        <DigestMethod Algorithm="http://www.w3.org/2001/04/xmlenc#sha256"/>
        <DigestValue>xowPPlUHlH7OYd9gG3eWPnn1aP3jRS85ItK7X7pEQ34=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i2Zp4ch4j6O57AxbpYHg+Pj+Mvt1/H7oTobn95/jaU8=</DigestValue>
      </Reference>
      <Reference URI="/xl/worksheets/sheet1.xml?ContentType=application/vnd.openxmlformats-officedocument.spreadsheetml.worksheet+xml">
        <DigestMethod Algorithm="http://www.w3.org/2001/04/xmlenc#sha256"/>
        <DigestValue>s33vtfl+19sLgWMRCV51g7hHbjM3d/pWfQF1oCWjK28=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2024-10-17T18:11:48Z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>{5DAFAD70-B0D0-4F9A-ACD3-C90A9A8D545A}</SetupID>
          <SignatureText>Alaelson Antônio de Oliveira</SignatureText>
          <SignatureImage/>
          <SignatureComments/>
          <WindowsVersion>10.0</WindowsVersion>
          <OfficeVersion>16.0.18025/26</OfficeVersion>
          <ApplicationVersion>16.0.18025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2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2024-10-17T18:11:48Z</xd:SigningTime>
          <xd:SigningCertificate>
            <xd:Cert>
              <xd:CertDigest>
                <DigestMethod Algorithm="http://www.w3.org/2001/04/xmlenc#sha256"/>
                <DigestValue>Oijx2UqyU+PmuAtCmvyjfnFB6PcdTG83niFwLwrKcoE=</DigestValue>
              </xd:CertDigest>
              <xd:IssuerSerial>
                <X509IssuerName>CN=AC SOLUTI Multipla v5, OU=AC SOLUTI v5, O=ICP-Brasil, C=BR</X509IssuerName>
                <X509SerialNumber>6058787434605709951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FjCCBP6gAwIBAgIBDDANBgkqhkiG9w0BAQ0FADBvMQswCQYDVQQGEwJCUjETMBEGA1UEChMKSUNQLUJyYXNpbDE0MDIGA1UECxMrQXV0b3JpZGFkZSBDZXJ0aWZpY2Fkb3JhIFJhaXogQnJhc2lsZWlyYSB2NTEVMBMGA1UEAxMMQUMgU09MVVRJIHY1MB4XDTE5MDIwNTE0MzQ1NloXDTI5MDMwMjExNTg1OVowWTELMAkGA1UEBhMCQlIxEzARBgNVBAoTCklDUC1CcmFzaWwxFTATBgNVBAsTDEFDIFNPTFVUSSB2NTEeMBwGA1UEAxMVQUMgU09MVVRJIE11bHRpcGxhIHY1MIICIjANBgkqhkiG9w0BAQEFAAOCAg8AMIICCgKCAgEAuIIdPZR/Ntz47joJvl7bf95r1gdFRBMo+evFua6ExWPPifqy6/gO97XvtjJuMdJIYqExiijS0STmUP2Sq1BDOz8VkpTBAzF6wiDMX4224uWn7ndK8J3BmOWzmIj4Lfk+lFNbwIYSeJ6/C6TSwcZpqQy6NOhLW3eOIr+EWdJFEiyr2yU0hzSRvDtdmpl2DzntlUO+5pgM5YD5GR/YxsrrycCV10ZSXN7BJLGIVZAg0BBc5d8/QYBqzk7FKdviRi2k79XV+feH1UzpUaOD2s/fTQqqhDDaNEbd+LpP9pVeuB/xxuSK70SDDWFoaKP4dqxgDBEZIAPUOJ9aIFiVUFJxNPTBgQVTb5mdKknLywVCMPA8Nf88iv1gEk3wZq3y4kyJddg5UrIVnY2xzoG3z61/N93ty1B7Inpm3D917bvuLXaYcGfDGyPYSKXITc8yvdB8FuUW3C3ugTUxU7IywrP0M58jGYXbEWotHG1CwDwureKRVaYnzt062NDYOha7r88bXD4FymU4ieMyYN/SX0VviCXnzG+x4lWYwj+r29gSZ2LBSAe3q5MePTRkU3V25Fopm7olQka7zpuKTN7ITFQWJ78yhKEdcUEAsTB03BhAPXdJ0iUjoPzFIdUZAtfa4KP/C/YODMo/oY9ru/OrOoOixte8koyHAbQube9OFZ7ATNsCAwEAAaOCAdEwggHNMB0GA1UdDgQWBBTFUu0lgAnfnILIn0fG3bRfMd25sTAPBgNVHRMBAf8EBTADAQH/MB8GA1UdIwQYMBaAFErHl9y4Wa0KBztHVSbf1bInrnpxMIHvBgNVHSAEgecwgeQwSgYGYEwBAgEmMEAwPgYIKwYBBQUHAgEWMmh0dHBzOi8vY2NkLmFjc29sdXRpLmNvbS5ici9kb2NzL2RwYy1hYy1zb2x1dGkucGRmMEoGBmBMAQIEDzBAMD4GCCsGAQUFBwIBFjJodHRwczovL2NjZC5hY3NvbHV0aS5jb20uYnIvZG9jcy9kcGMtYWMtc29sdXRpLnBkZjBKBgZgTAECAyUwQDA+BggrBgEFBQcCARYyaHR0cHM6Ly9jY2QuYWNzb2x1dGkuY29tLmJyL2RvY3MvZHBjLWFjLXNvbHV0aS5wZGYweAYDVR0fBHEwbzA1oDOgMYYvaHR0cDovL2NjZC5hY3NvbHV0aS5jb20uYnIvbGNyL2FjLXNvbHV0aS12NS5jcmwwNqA0oDKGMGh0dHA6Ly9jY2QyLmFjc29sdXRpLmNvbS5ici9sY3IvYWMtc29sdXRpLXY1LmNybDAOBgNVHQ8BAf8EBAMCAQYwDQYJKoZIhvcNAQENBQADggIBALRfV/fT9jlFPGFrAa1Hnri1WgOlG9dhBL2orVahlkeS4NXe2FyT8VbOmhOkWGsHoCd7jwly7v5Q1CMo3Uw92E8akgqtbXj9kTXB80tSDctkIC++eAilOJCFMYomK5/X8TjVwj9KSnWRgXihEd+Hc/bowV7nIe3B6Ebs+C2VoVkkMT6qT/TqafrmIH9uJfvKWuOWtGv4RLNTg6YHxqEUnD+R+l0iohxuh29+uaJhjElRrd8gNFqvEDWm4EdhWTvzMkZdH4Zun1yMUl5Y3CdD5zSLOVcgGrmE0Skh9drDZTN4BdV84FJTGrj0DwANXUNSihpaMr32Cnav7J0zmDFXeM7tIj/CVfmxQczVfRlwSb2LM+NE8+XkQFZfeHOOa2ioeI1jlGuLjuLqj9yVAX2Vn/MkFsA1tt9CeHCEI7cEBi55B9bgjBNN1kOC9XZBdxp5RS3eZSe6T1AZovxgAQEirEKmCxmlICDz4qVh1SgT3Gvj7Pubrv6SqL7dJK6VxQlUPJAibQDn29uyqwHwFX/jmbxol3GOE3ae1AKBFONwlE2YkwJb5li+IGnUeFgIwiQwZdm43TFu68QeTE2Mq30w0GsY6nbLhOnBbsrmX+dBwWi85JFtZsy9y3Kr+jNdExUPIc7VQbYZGu+5cdHthRJcTnllZeQU36sTKznw5NK0QhdR</xd:EncapsulatedX509Certificate>
            <xd:EncapsulatedX509Certificate>MIIGPjCCBCagAwIBAgIBCzANBgkqhkiG9w0BAQ0FADCBlzELMAkGA1UEBhMCQlIxEzARBgNVBAoMCklDUC1CcmFzaWwxPTA7BgNVBAsMNEluc3RpdHV0byBOYWNpb25hbCBkZSBUZWNub2xvZ2lhIGRhIEluZm9ybWFjYW8gLSBJVEkxNDAyBgNVBAMMK0F1dG9yaWRhZGUgQ2VydGlmaWNhZG9yYSBSYWl6IEJyYXNpbGVpcmEgdjUwHhcNMTgwNjI5MTg1NTIwWhcNMjkwMzAyMTIwMDIwWjBvMQswCQYDVQQGEwJCUjETMBEGA1UEChMKSUNQLUJyYXNpbDE0MDIGA1UECxMrQXV0b3JpZGFkZSBDZXJ0aWZpY2Fkb3JhIFJhaXogQnJhc2lsZWlyYSB2NTEVMBMGA1UEAxMMQUMgU09MVVRJIHY1MIICIjANBgkqhkiG9w0BAQEFAAOCAg8AMIICCgKCAgEAtoQbmI4YZawD53+Un9kiyaLa1Yf0OtZ1HtRX8dEJ/a8gMegdj8octdGAid1SKe7IMYRCN554iZldoDhfK7YLJxbjQaT/OfA7fRu6uA7z7joS34zdYhEN4P4EgL3DTCQPVzStjExIhu+qG0VV4cuZQ8n+jrRL653/liXqTwgVJd1YHZO/vQnjWWUmuANO1Gxp/cIRjASUenWfT0LV3Uiu9x9ZwYi/fS6eX7ihmpxVgRrzf717EcYZziVjNJj/wwLRbVs4pgz005d+W96iqxhi0Hb/f4rBYqYci9DwEFzYdvkkk62KbrbHw+lhpGXdQs+wHPYR8rh6nxdNwMuXLyF1UU9EXxy5TGsrbQmCdjWVDcJs2ViLDcmBHSdvLcgkOQYj7vCw5Mpfu+7s2veGa0H/U+FrdYSn4JXy9E78TNcRv5mV1y98eDR4iHSSJMPcPmn54QImkoXwch6t5EmmPEd1FpPD0bw5cs8Fm30GFkIH1245ANRI298V9s3qcR+hHTKianI7uFmrgZEPu8hl8rNnQmAo1q8XOShp8h9XB1xh6I9yETNX+LbaPsoZ7iFNbvQ6+TLxBzM6wcKaT9eW6DXscIRFviyqeLy2finG9IE9hGYVeWoLl2uGVqFr124HTLppej/0Wbfel7QjDL0I99u2vKviD14J+2E+UBLjsFgOf5UCAwEAAaOBuzCBuDAUBgNVHSAEDTALMAkGBWBMAQEuMAAwPwYDVR0fBDgwNjA0oDKgMIYuaHR0cDovL2FjcmFpei5pY3BicmFzaWwuZ292LmJyL0xDUmFjcmFpenY1LmNybDAfBgNVHSMEGDAWgBRpqL512cTvbOcTReRhbuVo+LZAXjAdBgNVHQ4EFgQUSseX3LhZrQoHO0dVJt/VsieuenEwDwYDVR0TAQH/BAUwAwEB/zAOBgNVHQ8BAf8EBAMCAQYwDQYJKoZIhvcNAQENBQADggIBAHTHprVP4HJFNsMWtG/1uj+CRSITHaIqKokRSoDFGRuxKLWNAXv1G59Ioyn0iiQimDUijBSVizNBHRFYpxs6J+0Ju9z8cHUWahqBkqhMLNNzPDjWCgxiBCGwMHvkSku1nJHkKf0Tbo7XL5GvZTE7rXY4phop6hqImfCPdaG9uoI2RENAuGF5Vsa/7I7x3pbKwQV78UbmrFfCoLrZB8e3pawY5JVxZU5PHyf59A+g8l9o5g7IqMtkKdpq2r52q/1SRaRZHWYwMc2o823nb57fjP+n21Ccxnve2j3a1lmsCbpvfwgkku9xTzOE3BhTSFYMUGeD7FUfSmztTxuvtYGG4dKqfHXYmKE/GHtrKwbj4zU9DNsItO4BXCGnJg+Cm/1qJAvCBT8NHMwPp82jvxc7JC3KSREmLFQfhj5ndMi0T/B0HWhOEpe30GeZQToRxjPjV68UBjURNzEybWMTQwPf5hx6TtxCQ1ogUNR9Em/qmt3EWxXB+JDv3CgjeCNgzQQ8AQHdAvRYDu7z8xNhTaE+SL9+Ctp1LS9O9n8Miu4ZwsG/WP0A36ftUQSZ9QizDue2iS4HCvK8qhBWmqq8bF5pnPWCXSxxj7x+rKo648BBJSKpd4B5sQW+YG43ONUuE6VmFio4ofrwjvf+xZVoghfkADeq6/5hsGNJsLzXDfr6hCDB</xd:EncapsulatedX509Certificate>
            <xd:EncapsulatedX509Certificate>MIIGoTCCBImgAwIBAgIBATANBgkqhkiG9w0BAQ0FADCBlzELMAkGA1UEBhMCQlIxEzARBgNVBAoMCklDUC1CcmFzaWwxPTA7BgNVBAsMNEluc3RpdHV0byBOYWNpb25hbCBkZSBUZWNub2xvZ2lhIGRhIEluZm9ybWFjYW8gLSBJVEkxNDAyBgNVBAMMK0F1dG9yaWRhZGUgQ2VydGlmaWNhZG9yYSBSYWl6IEJyYXNpbGVpcmEgdjUwHhcNMTYwMzAyMTMwMTM4WhcNMjkwMzAyMjM1OTM4WjCBlzELMAkGA1UEBhMCQlIxEzARBgNVBAoMCklDUC1CcmFzaWwxPTA7BgNVBAsMNEluc3RpdHV0byBOYWNpb25hbCBkZSBUZWNub2xvZ2lhIGRhIEluZm9ybWFjYW8gLSBJVEkxNDAyBgNVBAMMK0F1dG9yaWRhZGUgQ2VydGlmaWNhZG9yYSBSYWl6IEJyYXNpbGVpcmEgdjUwggIiMA0GCSqGSIb3DQEBAQUAA4ICDwAwggIKAoICAQD3LXgabUWsF+gUXw/6YODeF2XkqEyfk3VehdsIx+3/ERgdjCS/ouxYR0Epi2hdoMUVJDNf3XQfjAWXJyCoTneHYAl2McMdvoqtLB2ileQlJiis0fTtYTJayee9BAIdIrCor1Lc0vozXCpDtq5nTwhjIocaZtcuFsdrkl+nbfYxl5m7vjTkTMS6j8ffjmFzbNPDlJuV3Vy7AzapPVJrMl6UHPXCHMYMzl0KxR/47S5XGgmLYkYt8bNCHA3fg07y+Gtvgu+SNhMPwWKIgwhYw+9vErOnavRhOimYo4M2AwNpNK0OKLI7Im5V094jFp4Ty+mlmfQH00k8nkSUEN+1TGGkhv16c2hukbx9iCfbmk7im2hGKjQA8eH64VPYoS2qdKbPbd3xDDHN2croYKpy2U2oQTVBSf9hC3o6fKo3zp0U3dNiw7ZgWKS9UwP31Q0gwgB1orZgLuF+LIppHYwxcTG/AovNWa4sTPukMiX2L+p7uIHExTZJJU4YoDacQh/mfbPIz3261He4YFmQ35sfw3eKHQSOLyiVfev/n0l/r308PijEd+d+Hz5RmqIzS8jYXZIeJxym4mEjE1fKpeP56Ea52LlIJ8ZqsJ3xzHWu3WkAVz4hMqrX6BPMGW2IxOuEUQyIaCBg1lI6QLiPMHvo2/J7gu4YfqRcH6i27W3HyzamEQIDAQABo4H1MIHyME4GA1UdIARHMEUwQwYFYEwBAQAwOjA4BggrBgEFBQcCARYsaHR0cDovL2FjcmFpei5pY3BicmFzaWwuZ292LmJyL0RQQ2FjcmFpei5wZGYwPwYDVR0fBDgwNjA0oDKgMIYuaHR0cDovL2FjcmFpei5pY3BicmFzaWwuZ292LmJyL0xDUmFjcmFpenY1LmNybDAfBgNVHSMEGDAWgBRpqL512cTvbOcTReRhbuVo+LZAXjAdBgNVHQ4EFgQUaai+ddnE72znE0XkYW7laPi2QF4wDwYDVR0TAQH/BAUwAwEB/zAOBgNVHQ8BAf8EBAMCAQYwDQYJKoZIhvcNAQENBQADggIBABRt2/JiWapef7o/plhR4PxymlMIp/JeZ5F0BZ1XafmYpl5g6pRokFrIRMFXLyEhlgo51I05InyCc9Td6UXjlsOASTc/LRavyjB/8NcQjlRYDh6xf7OdP05mFcT/0+6bYRtNgsnUbr10pfsK/UzyUvQWbumGS57hCZrAZOyd9MzukiF/azAa6JfoZk2nDkEudKOY8tRyTpMmDzN5fufPSC3v7tSJUqTqo5z7roN/FmckRzGAYyz5XulbOc5/UsAT/tk+KP/clbbqd/hhevmmdJclLr9qWZZcOgzuFU2YsgProtVu0fFNXGr6KK9fu44pOHajmMsTXK3X7r/Pwh19kFRow5F3RQMUZC6Re0YLfXh+ypnUSCzA+uL4JPtHIGyvkbWiulkustpOKUSVwBPzvA2sQUOvqdbAR7C8jcHYFJMuK2HZFji7pxcWWab/NKsFcJ3sluDjmhizpQaxbYTfAVXu3q8yd0su/BHHhBpteyHvYyyz0Eb9LUysR2cMtWvfPU6vnoPgYvOGO1CziyGEsgKULkCH4o2Vgl1gQuKWO4V68rFW8a/jvq28sbY+y/Ao0I5ohpnBcQOAawiFbz6yJtObajYMuztDDP8oY656EuuJXBJhuKAJPI/7WDtgfV8ffOh/iQGQATVMtgDN0gv8bn5NdUX8UMNX1sHhU3H1UpoW</xd:EncapsulatedX509Certificate>
          </xd:CertificateValues>
        </xd:UnsignedSignatureProperties>
      </xd:UnsignedProperties>
    </xd:QualifyingProperties>
  </Object>
  <Object Id="idValidSigLnImg">AQAAAGwAAAAAAAAAAAAAAIsBAACfAAAAAAAAAAAAAAC3GwAALAsAACBFTUYAAAEAxBwAAKoAAAAGAAAAAAAAAAAAAAAAAAAAgAcAADgEAABYAQAAwQAAAAAAAAAAAAAAAAAAAMA/BQDo8QIACgAAABAAAAAAAAAAAAAAAEsAAAAQAAAAAAAAAAUAAAAeAAAAGAAAAAAAAAAAAAAAjAEAAKAAAAAnAAAAGAAAAAEAAAAAAAAAAAAAAAAAAAAlAAAADAAAAAEAAABMAAAAZAAAAAAAAAAAAAAAiwEAAJ8AAAAAAAAAAAAAAIwBAACgAAAAIQDwAAAAAAAAAAAAAACAPwAAAAAAAAAAAACAPwAAAAAAAAAAAAAAAAAAAAAAAAAAAAAAAAAAAAAAAAAAJQAAAAwAAAAAAACAKAAAAAwAAAABAAAAJwAAABgAAAABAAAAAAAAAP///wAAAAAAJQAAAAwAAAABAAAATAAAAGQAAAAAAAAAAAAAAD8BAACfAAAAAAAAAAAAAABAAQAAoAAAACEA8AAAAAAAAAAAAAAAgD8AAAAAAAAAAAAAgD8AAAAAAAAAAAAAAAAAAAAAAAAAAAAAAAAAAAAAAAAAACUAAAAMAAAAAAAAgCgAAAAMAAAAAQAAACcAAAAYAAAAAQAAAAAAAADw8PAAAAAAACUAAAAMAAAAAQAAAEwAAABkAAAAAAAAAAAAAACLAQAAnwAAAAAAAAAAAAAAjAEAAKAAAAAhAPAAAAAAAAAAAAAAAIA/AAAAAAAAAAAAAIA/AAAAAAAAAAAAAAAAAAAAAAAAAAAAAAAAAAAAAAAAAAAlAAAADAAAAAAAAIAoAAAADAAAAAEAAAAnAAAAGAAAAAEAAAAAAAAA8PDwAAAAAAAlAAAADAAAAAEAAABMAAAAZAAAAAAAAAAAAAAAiwEAAJ8AAAAAAAAAAAAAAIwBAACgAAAAIQDwAAAAAAAAAAAAAACAPwAAAAAAAAAAAACAPwAAAAAAAAAAAAAAAAAAAAAAAAAAAAAAAAAAAAAAAAAAJQAAAAwAAAAAAACAKAAAAAwAAAABAAAAJwAAABgAAAABAAAAAAAAAPDw8AAAAAAAJQAAAAwAAAABAAAATAAAAGQAAAAAAAAAAAAAAIsBAACfAAAAAAAAAAAAAACMAQAAoAAAACEA8AAAAAAAAAAAAAAAgD8AAAAAAAAAAAAAgD8AAAAAAAAAAAAAAAAAAAAAAAAAAAAAAAAAAAAAAAAAACUAAAAMAAAAAAAAgCgAAAAMAAAAAQAAACcAAAAYAAAAAQAAAAAAAADw8PAAAAAAACUAAAAMAAAAAQAAAEwAAABkAAAAAAAAAAAAAACLAQAAnwAAAAAAAAAAAAAAjAEAAKAAAAAhAPAAAAAAAAAAAAAAAIA/AAAAAAAAAAAAAIA/AAAAAAAAAAAAAAAAAAAAAAAAAAAAAAAAAAAAAAAAAAAlAAAADAAAAAAAAIAoAAAADAAAAAEAAAAnAAAAGAAAAAEAAAAAAAAA////AAAAAAAlAAAADAAAAAEAAABMAAAAZAAAAAAAAAAAAAAAiwEAAJ8AAAAAAAAAAAAAAIwBAACgAAAAIQDwAAAAAAAAAAAAAACAPwAAAAAAAAAAAACAPwAAAAAAAAAAAAAAAAAAAAAAAAAAAAAAAAAAAAAAAAAAJQAAAAwAAAAAAACAKAAAAAwAAAABAAAAJwAAABgAAAABAAAAAAAAAP///wAAAAAAJQAAAAwAAAABAAAATAAAAGQAAAAAAAAAAAAAAIsBAACfAAAAAAAAAAAAAACMAQAAoAAAACEA8AAAAAAAAAAAAAAAgD8AAAAAAAAAAAAAgD8AAAAAAAAAAAAAAAAAAAAAAAAAAAAAAAAAAAAAAAAAACUAAAAMAAAAAAAAgCgAAAAMAAAAAQAAACcAAAAYAAAAAQAAAAAAAAD///8AAAAAACUAAAAMAAAAAQAAAEwAAABkAAAAAAAAAAQAAAA/AQAAFwAAAAAAAAAEAAAAQAEAABQAAAAhAPAAAAAAAAAAAAAAAIA/AAAAAAAAAAAAAIA/AAAAAAAAAAAAAAAAAAAAAAAAAAAAAAAAAAAAAAAAAAAlAAAADAAAAAAAAIAoAAAADAAAAAEAAAAnAAAAGAAAAAEAAAAAAAAA////AAAAAAAlAAAADAAAAAEAAABMAAAAZAAAAO4AAAAFAAAAMQEAABUAAADuAAAABQAAAEQAAAARAAAAIQDwAAAAAAAAAAAAAACAPwAAAAAAAAAAAACAPwAAAAAAAAAAAAAAAAAAAAAAAAAAAAAAAAAAAAAAAAAAJQAAAAwAAAAAAACAKAAAAAwAAAABAAAAUgAAAHABAAABAAAA8////wAAAAAAAAAAAAAAAJABAAAAAAABAAAAAHMAZQBnAG8AZQAgAHUAa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EAAAAYAAAADAAAAAAAAAASAAAADAAAAAEAAAAeAAAAGAAAAO4AAAAFAAAAMgEAABYAAAAlAAAADAAAAAEAAABUAAAAiAAAAO8AAAAFAAAAMAEAABUAAAABAAAAVVWPQYX2jkHvAAAABQAAAAoAAABMAAAAAAAAAAAAAAAAAAAA//////////9gAAAAMQA3AC8AMQAwAC8AMgAwADIANAAHAAAABwAAAAUAAAAHAAAABwAAAAUAAAAHAAAABwAAAAcAAAAHAAAASwAAAEAAAAAwAAAABQAAACAAAAABAAAAAQAAABAAAAAAAAAAAAAAAIwBAACgAAAAAAAAAAAAAACMAQAAoAAAAFIAAABwAQAAAgAAABQAAAAJAAAAAAAAAAAAAAC8AgAAAAAAAAECAiJTAHkAcwB0AGUAb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R2AAgAAAAAJQAAAAwAAAACAAAAJwAAABgAAAADAAAAAAAAAAAAAAAAAAAAJQAAAAwAAAADAAAATAAAAGQAAAAAAAAAAAAAAP//////////AAAAABwAAAAAAAAAPwAAACEA8AAAAAAAAAAAAAAAgD8AAAAAAAAAAAAAgD8AAAAAAAAAAAAAAAAAAAAAAAAAAAAAAAAAAAAAAAAAACUAAAAMAAAAAAAAgCgAAAAMAAAAAwAAACcAAAAYAAAAAwAAAAAAAAAAAAAAAAAAACUAAAAMAAAAAwAAAEwAAABkAAAAAAAAAAAAAAD//////////wAAAAAcAAAAQAEAAAAAAAAhAPAAAAAAAAAAAAAAAIA/AAAAAAAAAAAAAIA/AAAAAAAAAAAAAAAAAAAAAAAAAAAAAAAAAAAAAAAAAAAlAAAADAAAAAAAAIAoAAAADAAAAAMAAAAnAAAAGAAAAAMAAAAAAAAAAAAAAAAAAAAlAAAADAAAAAMAAABMAAAAZAAAAAAAAAAAAAAA//////////9AAQAAHAAAAAAAAAA/AAAAIQDwAAAAAAAAAAAAAACAPwAAAAAAAAAAAACAPwAAAAAAAAAAAAAAAAAAAAAAAAAAAAAAAAAAAAAAAAAAJQAAAAwAAAAAAACAKAAAAAwAAAADAAAAJwAAABgAAAADAAAAAAAAAAAAAAAAAAAAJQAAAAwAAAADAAAATAAAAGQAAAAAAAAAWwAAAD8BAABcAAAAAAAAAFsAAABAAQAAAgAAACEA8AAAAAAAAAAAAAAAgD8AAAAAAAAAAAAAgD8AAAAAAAAAAAAAAAAAAAAAAAAAAAAAAAAAAAAAAAAAACUAAAAMAAAAAAAAgCgAAAAMAAAAAwAAACcAAAAYAAAAAwAAAAAAAAD///8AAAAAACUAAAAMAAAAAwAAAEwAAABkAAAAAAAAABwAAAA/AQAAWgAAAAAAAAAcAAAAQAEAAD8AAAAhAPAAAAAAAAAAAAAAAIA/AAAAAAAAAAAAAIA/AAAAAAAAAAAAAAAAAAAAAAAAAAAAAAAAAAAAAAAAAAAlAAAADAAAAAAAAIAoAAAADAAAAAMAAAAnAAAAGAAAAAMAAAAAAAAA////AAAAAAAlAAAADAAAAAMAAABMAAAAZAAAAAsAAAA3AAAAIQAAAFoAAAALAAAANwAAABcAAAAkAAAAIQDwAAAAAAAAAAAAAACAPwAAAAAAAAAAAACAPwAAAAAAAAAAAAAAAAAAAAAAAAAAAAAAAAAAAAAAAAAAJQAAAAwAAAAAAACAKAAAAAwAAAADAAAAUgAAAHABAAADAAAA4P///wAAAAAAAAAAAAAAAJABAAAAAAABAAAAAGEAcgBpAGEAb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MAAAAYAAAADAAAAAAAAAASAAAADAAAAAEAAAAWAAAADAAAAAgAAABUAAAAVAAAAAwAAAA3AAAAIAAAAFoAAAABAAAAVVWPQYX2jkEMAAAAWwAAAAEAAABMAAAABAAAAAsAAAA3AAAAIgAAAFsAAABQAAAAWAAAABUAAAAWAAAADAAAAAAAAAAlAAAADAAAAAIAAAAnAAAAGAAAAAQAAAAAAAAA////AAAAAAAlAAAADAAAAAQAAABMAAAAZAAAADAAAAAgAAAANAEAAFoAAAAwAAAAIAAAAAUBAAA7AAAAIQDwAAAAAAAAAAAAAACAPwAAAAAAAAAAAACAPwAAAAAAAAAAAAAAAAAAAAAAAAAAAAAAAAAAAAAAAAAAJQAAAAwAAAAAAACAKAAAAAwAAAAEAAAAJwAAABgAAAAEAAAAAAAAAP///wAAAAAAJQAAAAwAAAAEAAAATAAAAGQAAAAwAAAAIAAAADQBAABWAAAAMAAAACAAAAAFAQAANwAAACEA8AAAAAAAAAAAAAAAgD8AAAAAAAAAAAAAgD8AAAAAAAAAAAAAAAAAAAAAAAAAAAAAAAAAAAAAAAAAACUAAAAMAAAAAAAAgCgAAAAMAAAABAAAACcAAAAYAAAABAAAAAAAAAD///8AAAAAACUAAAAMAAAABAAAAEwAAABkAAAAMAAAADsAAAAqAQAAVgAAADAAAAA7AAAA+wAAABwAAAAhAPAAAAAAAAAAAAAAAIA/AAAAAAAAAAAAAIA/AAAAAAAAAAAAAAAAAAAAAAAAAAAAAAAAAAAAAAAAAAAlAAAADAAAAAAAAIAoAAAADAAAAAQAAABSAAAAcAEAAAQAAADs////AAAAAAAAAAAAAAAAkAEAAAAAAAEAAAAAcwBlAGcAbwBlACAAdQBp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BAAAABgAAAAMAAAAAAAAABIAAAAMAAAAAQAAAB4AAAAYAAAAMAAAADsAAAArAQAAVwAAACUAAAAMAAAABAAAAFQAAAD0AAAAMQAAADsAAAApAQAAVgAAAAEAAABVVY9BhfaOQTEAAAA7AAAAHAAAAEwAAAAAAAAAAAAAAAAAAAD//////////4QAAABBAGwAYQBlAGwAcwBvAG4AIABBAG4AdAD0AG4AaQBvACAAZABlACAATwBsAGkAdgBlAGkAcgBhAA0AAAAFAAAACgAAAAoAAAAFAAAACAAAAAwAAAALAAAABQAAAA0AAAALAAAABwAAAAwAAAALAAAABQAAAAwAAAAFAAAADAAAAAoAAAAFAAAADwAAAAUAAAAFAAAACgAAAAoAAAAFAAAABwAAAAoAAABLAAAAQAAAADAAAAAFAAAAIAAAAAEAAAABAAAAEAAAAAAAAAAAAAAAjAEAAKAAAAAAAAAAAAAAAIwBAACgAAAAJQAAAAwAAAACAAAAJwAAABgAAAAFAAAAAAAAAP///wAAAAAAJQAAAAwAAAAFAAAATAAAAGQAAAAAAAAAYQAAAIsBAACbAAAAAAAAAGEAAACMAQAAOwAAACEA8AAAAAAAAAAAAAAAgD8AAAAAAAAAAAAAgD8AAAAAAAAAAAAAAAAAAAAAAAAAAAAAAAAAAAAAAAAAACUAAAAMAAAAAAAAgCgAAAAMAAAABQAAACcAAAAYAAAABQAAAAAAAAD///8AAAAAACUAAAAMAAAABQAAAEwAAABkAAAADgAAAGEAAAA/AQAAcQAAAA4AAABhAAAAMgEAABEAAAAhAPAAAAAAAAAAAAAAAIA/AAAAAAAAAAAAAIA/AAAAAAAAAAAAAAAAAAAAAAAAAAAAAAAAAAAAAAAAAAAlAAAADAAAAAAAAIAoAAAADAAAAAUAAAAlAAAADAAAAAEAAAAYAAAADAAAAAAAAAASAAAADAAAAAEAAAAeAAAAGAAAAA4AAABhAAAAQAEAAHIAAAAlAAAADAAAAAEAAABUAAAA9AAAAA8AAABhAAAAswAAAHEAAAABAAAAVVWPQYX2jkEPAAAAYQAAABwAAABMAAAAAAAAAAAAAAAAAAAA//////////+EAAAAQQBsAGEAZQBsAHMAbwBuACAAQQBuAHQA9ABuAGkAbwAgAGQAZQAgAE8AbABpAHYAZQBpAHIAYQAIAAAAAwAAAAcAAAAHAAAAAwAAAAYAAAAIAAAABwAAAAQAAAAIAAAABwAAAAQAAAAIAAAABwAAAAMAAAAIAAAABAAAAAgAAAAHAAAABAAAAAoAAAADAAAAAwAAAAYAAAAHAAAAAwAAAAUAAAAHAAAASwAAAEAAAAAwAAAABQAAACAAAAABAAAAAQAAABAAAAAAAAAAAAAAAIwBAACgAAAAAAAAAAAAAACMAQAAoAAAACUAAAAMAAAAAgAAACcAAAAYAAAABQAAAAAAAAD///8AAAAAACUAAAAMAAAABQAAAEwAAABkAAAADgAAAHYAAAA/AQAAhgAAAA4AAAB2AAAAMgEAABEAAAAhAPAAAAAAAAAAAAAAAIA/AAAAAAAAAAAAAIA/AAAAAAAAAAAAAAAAAAAAAAAAAAAAAAAAAAAAAAAAAAAlAAAADAAAAAAAAIAoAAAADAAAAAUAAAAlAAAADAAAAAEAAAAYAAAADAAAAAAAAAASAAAADAAAAAEAAAAeAAAAGAAAAA4AAAB2AAAAQAEAAIcAAAAlAAAADAAAAAEAAABUAAAAuAAAAA8AAAB2AAAAdwAAAIYAAAABAAAAVVWPQYX2jkEPAAAAdgAAABIAAABMAAAAAAAAAAAAAAAAAAAA//////////9wAAAAUAByAGUAZgBlAGkAdABvACAATQB1AG4AaQBjAGkAcABhAGwABwAAAAUAAAAHAAAABAAAAAcAAAADAAAABAAAAAgAAAAEAAAADAAAAAcAAAAHAAAAAwAAAAYAAAADAAAACAAAAAcAAAADAAAASwAAAEAAAAAwAAAABQAAACAAAAABAAAAAQAAABAAAAAAAAAAAAAAAIwBAACgAAAAAAAAAAAAAACMAQAAoAAAACUAAAAMAAAAAgAAACcAAAAYAAAABQAAAAAAAAD///8AAAAAACUAAAAMAAAABQAAAEwAAABkAAAADgAAAIsAAAB9AQAAmwAAAA4AAACLAAAAcAEAABEAAAAhAPAAAAAAAAAAAAAAAIA/AAAAAAAAAAAAAIA/AAAAAAAAAAAAAAAAAAAAAAAAAAAAAAAAAAAAAAAAAAAlAAAADAAAAAAAAIAoAAAADAAAAAUAAAAlAAAADAAAAAEAAAAYAAAADAAAAAAAAAASAAAADAAAAAEAAAAWAAAADAAAAAAAAABUAAAAkAEAAA8AAACLAAAAfAEAAJsAAAABAAAAVVWPQYX2jkEPAAAAiwAAADYAAABMAAAABAAAAA4AAACLAAAAfgEAAJwAAAC4AAAAQQBzAHMAaQBuAGEAZABvACAAcABvAHIAOgAgAEEATABBAEUATABTAE8ATgAgAEEATgBUAE8ATgBJAE8AIABEAEUAIABPAEwASQBWAEUASQBSAEEAOgA2ADUAMAAxADUAMAAwADIANgA1ADMACAAAAAYAAAAGAAAAAwAAAAcAAAAHAAAACAAAAAgAAAAEAAAACAAAAAgAAAAFAAAAAwAAAAQAAAAIAAAABgAAAAgAAAAHAAAABgAAAAcAAAAKAAAACgAAAAQAAAAIAAAACgAAAAcAAAAKAAAACgAAAAMAAAAKAAAABAAAAAkAAAAHAAAABAAAAAoAAAAGAAAAAwAAAAgAAAAHAAAAAwAAAAgAAAAIAAAAAwAAAAcAAAAHAAAABwAAAAcAAAAHAAAABwAAAAcAAAAHAAAABwAAAAcAAAAHAAAAFgAAAAwAAAAAAAAAJQAAAAwAAAACAAAADgAAABQAAAAAAAAAEAAAABQAAAA=</Object>
  <Object Id="idInvalidSigLnImg">AQAAAGwAAAAAAAAAAAAAAIsBAACfAAAAAAAAAAAAAAC3GwAALAsAACBFTUYAAAEAECEAALAAAAAGAAAAAAAAAAAAAAAAAAAAgAcAADgEAABYAQAAwQAAAAAAAAAAAAAAAAAAAMA/BQDo8QIACgAAABAAAAAAAAAAAAAAAEsAAAAQAAAAAAAAAAUAAAAeAAAAGAAAAAAAAAAAAAAAjAEAAKAAAAAnAAAAGAAAAAEAAAAAAAAAAAAAAAAAAAAlAAAADAAAAAEAAABMAAAAZAAAAAAAAAAAAAAAiwEAAJ8AAAAAAAAAAAAAAIwBAACgAAAAIQDwAAAAAAAAAAAAAACAPwAAAAAAAAAAAACAPwAAAAAAAAAAAAAAAAAAAAAAAAAAAAAAAAAAAAAAAAAAJQAAAAwAAAAAAACAKAAAAAwAAAABAAAAJwAAABgAAAABAAAAAAAAAP///wAAAAAAJQAAAAwAAAABAAAATAAAAGQAAAAAAAAAAAAAAD8BAACfAAAAAAAAAAAAAABAAQAAoAAAACEA8AAAAAAAAAAAAAAAgD8AAAAAAAAAAAAAgD8AAAAAAAAAAAAAAAAAAAAAAAAAAAAAAAAAAAAAAAAAACUAAAAMAAAAAAAAgCgAAAAMAAAAAQAAACcAAAAYAAAAAQAAAAAAAADw8PAAAAAAACUAAAAMAAAAAQAAAEwAAABkAAAAAAAAAAAAAACLAQAAnwAAAAAAAAAAAAAAjAEAAKAAAAAhAPAAAAAAAAAAAAAAAIA/AAAAAAAAAAAAAIA/AAAAAAAAAAAAAAAAAAAAAAAAAAAAAAAAAAAAAAAAAAAlAAAADAAAAAAAAIAoAAAADAAAAAEAAAAnAAAAGAAAAAEAAAAAAAAA8PDwAAAAAAAlAAAADAAAAAEAAABMAAAAZAAAAAAAAAAAAAAAiwEAAJ8AAAAAAAAAAAAAAIwBAACgAAAAIQDwAAAAAAAAAAAAAACAPwAAAAAAAAAAAACAPwAAAAAAAAAAAAAAAAAAAAAAAAAAAAAAAAAAAAAAAAAAJQAAAAwAAAAAAACAKAAAAAwAAAABAAAAJwAAABgAAAABAAAAAAAAAPDw8AAAAAAAJQAAAAwAAAABAAAATAAAAGQAAAAAAAAAAAAAAIsBAACfAAAAAAAAAAAAAACMAQAAoAAAACEA8AAAAAAAAAAAAAAAgD8AAAAAAAAAAAAAgD8AAAAAAAAAAAAAAAAAAAAAAAAAAAAAAAAAAAAAAAAAACUAAAAMAAAAAAAAgCgAAAAMAAAAAQAAACcAAAAYAAAAAQAAAAAAAADw8PAAAAAAACUAAAAMAAAAAQAAAEwAAABkAAAAAAAAAAAAAACLAQAAnwAAAAAAAAAAAAAAjAEAAKAAAAAhAPAAAAAAAAAAAAAAAIA/AAAAAAAAAAAAAIA/AAAAAAAAAAAAAAAAAAAAAAAAAAAAAAAAAAAAAAAAAAAlAAAADAAAAAAAAIAoAAAADAAAAAEAAAAnAAAAGAAAAAEAAAAAAAAA////AAAAAAAlAAAADAAAAAEAAABMAAAAZAAAAAAAAAAAAAAAiwEAAJ8AAAAAAAAAAAAAAIwBAACgAAAAIQDwAAAAAAAAAAAAAACAPwAAAAAAAAAAAACAPwAAAAAAAAAAAAAAAAAAAAAAAAAAAAAAAAAAAAAAAAAAJQAAAAwAAAAAAACAKAAAAAwAAAABAAAAJwAAABgAAAABAAAAAAAAAP///wAAAAAAJQAAAAwAAAABAAAATAAAAGQAAAAAAAAAAAAAAIsBAACfAAAAAAAAAAAAAACMAQAAoAAAACEA8AAAAAAAAAAAAAAAgD8AAAAAAAAAAAAAgD8AAAAAAAAAAAAAAAAAAAAAAAAAAAAAAAAAAAAAAAAAACUAAAAMAAAAAAAAgCgAAAAMAAAAAQAAACcAAAAYAAAAAQAAAAAAAAD///8AAAAAACUAAAAMAAAAAQAAAEwAAABkAAAAAAAAAAQAAAA/AQAAFwAAAAAAAAAEAAAAQAEAABQAAAAhAPAAAAAAAAAAAAAAAIA/AAAAAAAAAAAAAIA/AAAAAAAAAAAAAAAAAAAAAAAAAAAAAAAAAAAAAAAAAAAlAAAADAAAAAAAAIAoAAAADAAAAAEAAAAnAAAAGAAAAAEAAAAAAAAA////AAAAAAAlAAAADAAAAAEAAABMAAAAZAAAAA4AAAAEAAAAIQAAABcAAAAOAAAABAAAABQAAAAUAAAAIQDwAAAAAAAAAAAAAACAPwAAAAAAAAAAAACAPwAAAAAAAAAAAAAAAAAAAAAAAAAAAAAAAAAAAAAAAAAAJQAAAAwAAAAAAACAKAAAAAwAAAABAAAAUAAAAHQDAAAQAAAABQAAAB8AAAAUAAAAEAAAAAUAAAAAAAAAAAAAABAAAAAQAAAATAAAACgAAAB0AAAAAAMAAAAAAAAAAAAAEAAAACgAAAAQAAAAEAAAAAEAGAAAAAAAAAAAAAAAAAAAAAAAAAAAAAAAAAAAAAAAAAAAAAAAAAAAAAAQHEYtTcEbL3YAAAAAAAAAAAAAAAAAAAAAAAAMFjcWJ2IAAAAAAAAAAAAAAAAAAAAbL3YyVdYyVdYSIFAAAAAAAAAAAAAAAAAMFjcwUs4OGT6CwupfhK1fhK1fhK1Qb5IHCxotTsQyVdYwU9ANFzkdKDQkM0MMFjcwUs4iO5QAAABfhK2u2PGCwurN5/eCwupxf4gMFTQwUs4yVdYwUs4MFjcMFjcwUs4vUMkHCxoAAABfhK2Cwur///////////////+Hh4cKEi0tTcEyVdYwUs4wUs4yVdYOGT4wQlcAAABfhK3M5vb///////////////////9aWloGCxsvUMkyVdYyVdYjPZkBAgJGYYAAAABfhK2Cwur///+xfUqxfUqod0ZdXV0GCxslQKEyVdYyVdYyVdYyVdYhOY8CBAoAAABfhK3M5vb///////////9CQkIRHksvUcsyVdYyVdYaLXEIDiMiOpIyVdYrSroMFTRfhK2Cwur////q9fyCwuoPFhssTL8yVdYtTsQRHUk2NjaxsbE/Pz8KEi0bL3YHDSBfhK3M5vb///+CwuqCwupBYnYLEy8aLXEICxJ1dXX5+fn///////+er7ozR10AAABfhK2Cwur///+CwuqCwuqCwupgj62NjY3b29v///////////////+CwupfhK0AAABfhK3M5vb////q9fyCwuqCwurc7vn////////////////////////T6fhfhK0AAABfhK2Cwur///////////////////////////////////////////+CwupfhK0AAABfhK2u2PGCwurN5/eCwurN5/eCwurN5/eCwurN5/eCwurN5/eCwuqz2vJfhK0AAACCwupfhK1fhK1fhK1fhK1fhK1fhK1fhK1fhK1fhK1fhK1fhK1fhK1fhK2CwuoAAAAAAAAAAAAAAAAAAAAAAAAAAAAAAAAAAAAAAAAAAAAAAAAAAAAAAAAAAAAAAAAAAAAnAAAAGAAAAAEAAAAAAAAA////AAAAAAAlAAAADAAAAAEAAABMAAAAZAAAADAAAAAFAAAAnQAAABUAAAAwAAAABQAAAG4AAAARAAAAIQDwAAAAAAAAAAAAAACAPwAAAAAAAAAAAACAPwAAAAAAAAAAAAAAAAAAAAAAAAAAAAAAAAAAAAAAAAAAJQAAAAwAAAAAAACAKAAAAAwAAAABAAAAUgAAAHABAAABAAAA8////wAAAAAAAAAAAAAAAJABAAAAAAABAAAAAHMAZQBnAG8AZQAgAHUAa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EAAAAYAAAADAAAAP8AAAASAAAADAAAAAEAAAAeAAAAGAAAADAAAAAFAAAAngAAABYAAAAlAAAADAAAAAEAAABUAAAAwAAAADEAAAAFAAAAnAAAABUAAAABAAAAVVWPQYX2jkExAAAABQAAABMAAABMAAAAAAAAAAAAAAAAAAAA//////////90AAAAQQBzAHMAaQBuAGEAdAB1AHIAYQAgAGkAbgB2AOEAbABpAGQAYQAAAAgAAAAGAAAABgAAAAMAAAAHAAAABwAAAAQAAAAHAAAABQAAAAcAAAAEAAAAAwAAAAcAAAAGAAAABwAAAAMAAAADAAAACAAAAAcAAABLAAAAQAAAADAAAAAFAAAAIAAAAAEAAAABAAAAEAAAAAAAAAAAAAAAjAEAAKAAAAAAAAAAAAAAAIwBAACgAAAAUgAAAHABAAACAAAAFAAAAAkAAAAAAAAAAAAAALwCAAAAAAAAAQICIlMAeQBzAHQAZQBt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IAAAAnAAAAGAAAAAMAAAAAAAAAAAAAAAAAAAAlAAAADAAAAAMAAABMAAAAZAAAAAAAAAAAAAAA//////////8AAAAAHAAAAAAAAAA/AAAAIQDwAAAAAAAAAAAAAACAPwAAAAAAAAAAAACAPwAAAAAAAAAAAAAAAAAAAAAAAAAAAAAAAAAAAAAAAAAAJQAAAAwAAAAAAACAKAAAAAwAAAADAAAAJwAAABgAAAADAAAAAAAAAAAAAAAAAAAAJQAAAAwAAAADAAAATAAAAGQAAAAAAAAAAAAAAP//////////AAAAABwAAABAAQAAAAAAACEA8AAAAAAAAAAAAAAAgD8AAAAAAAAAAAAAgD8AAAAAAAAAAAAAAAAAAAAAAAAAAAAAAAAAAAAAAAAAACUAAAAMAAAAAAAAgCgAAAAMAAAAAwAAACcAAAAYAAAAAwAAAAAAAAAAAAAAAAAAACUAAAAMAAAAAwAAAEwAAABkAAAAAAAAAAAAAAD//////////0ABAAAcAAAAAAAAAD8AAAAhAPAAAAAAAAAAAAAAAIA/AAAAAAAAAAAAAIA/AAAAAAAAAAAAAAAAAAAAAAAAAAAAAAAAAAAAAAAAAAAlAAAADAAAAAAAAIAoAAAADAAAAAMAAAAnAAAAGAAAAAMAAAAAAAAAAAAAAAAAAAAlAAAADAAAAAMAAABMAAAAZAAAAAAAAABbAAAAPwEAAFwAAAAAAAAAWwAAAEABAAACAAAAIQDwAAAAAAAAAAAAAACAPwAAAAAAAAAAAACAPwAAAAAAAAAAAAAAAAAAAAAAAAAAAAAAAAAAAAAAAAAAJQAAAAwAAAAAAACAKAAAAAwAAAADAAAAJwAAABgAAAADAAAAAAAAAP///wAAAAAAJQAAAAwAAAADAAAATAAAAGQAAAAAAAAAHAAAAD8BAABaAAAAAAAAABwAAABAAQAAPwAAACEA8AAAAAAAAAAAAAAAgD8AAAAAAAAAAAAAgD8AAAAAAAAAAAAAAAAAAAAAAAAAAAAAAAAAAAAAAAAAACUAAAAMAAAAAAAAgCgAAAAMAAAAAwAAACcAAAAYAAAAAwAAAAAAAAD///8AAAAAACUAAAAMAAAAAwAAAEwAAABkAAAACwAAADcAAAAhAAAAWgAAAAsAAAA3AAAAFwAAACQAAAAhAPAAAAAAAAAAAAAAAIA/AAAAAAAAAAAAAIA/AAAAAAAAAAAAAAAAAAAAAAAAAAAAAAAAAAAAAAAAAAAlAAAADAAAAAAAAIAoAAAADAAAAAMAAABSAAAAcAEAAAMAAADg////AAAAAAAAAAAAAAAAkAEAAAAAAAEAAAAAYQByAGkAYQBs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wAAABgAAAAMAAAAAAAAABIAAAAMAAAAAQAAABYAAAAMAAAACAAAAFQAAABUAAAADAAAADcAAAAgAAAAWgAAAAEAAABVVY9BhfaOQQwAAABbAAAAAQAAAEwAAAAEAAAACwAAADcAAAAiAAAAWwAAAFAAAABYAAAAFQAAABYAAAAMAAAAAAAAACUAAAAMAAAAAgAAACcAAAAYAAAABAAAAAAAAAD///8AAAAAACUAAAAMAAAABAAAAEwAAABkAAAAMAAAACAAAAA0AQAAWgAAADAAAAAgAAAABQEAADsAAAAhAPAAAAAAAAAAAAAAAIA/AAAAAAAAAAAAAIA/AAAAAAAAAAAAAAAAAAAAAAAAAAAAAAAAAAAAAAAAAAAlAAAADAAAAAAAAIAoAAAADAAAAAQAAAAnAAAAGAAAAAQAAAAAAAAA////AAAAAAAlAAAADAAAAAQAAABMAAAAZAAAADAAAAAgAAAANAEAAFYAAAAwAAAAIAAAAAUBAAA3AAAAIQDwAAAAAAAAAAAAAACAPwAAAAAAAAAAAACAPwAAAAAAAAAAAAAAAAAAAAAAAAAAAAAAAAAAAAAAAAAAJQAAAAwAAAAAAACAKAAAAAwAAAAEAAAAJwAAABgAAAAEAAAAAAAAAP///wAAAAAAJQAAAAwAAAAEAAAATAAAAGQAAAAwAAAAOwAAACoBAABWAAAAMAAAADsAAAD7AAAAHAAAACEA8AAAAAAAAAAAAAAAgD8AAAAAAAAAAAAAgD8AAAAAAAAAAAAAAAAAAAAAAAAAAAAAAAAAAAAAAAAAACUAAAAMAAAAAAAAgCgAAAAMAAAABAAAAFIAAABwAQAABAAAAOz///8AAAAAAAAAAAAAAACQAQAAAAAAAQAAAABzAGUAZwBvAGUAIAB1AGk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R2AAgAAAAAJQAAAAwAAAAEAAAAGAAAAAwAAAAAAAAAEgAAAAwAAAABAAAAHgAAABgAAAAwAAAAOwAAACsBAABXAAAAJQAAAAwAAAAEAAAAVAAAAPQAAAAxAAAAOwAAACkBAABWAAAAAQAAAFVVj0GF9o5BMQAAADsAAAAcAAAATAAAAAAAAAAAAAAAAAAAAP//////////hAAAAEEAbABhAGUAbABzAG8AbgAgAEEAbgB0APQAbgBpAG8AIABkAGUAIABPAGwAaQB2AGUAaQByAGEADQAAAAUAAAAKAAAACgAAAAUAAAAIAAAADAAAAAsAAAAFAAAADQAAAAsAAAAHAAAADAAAAAsAAAAFAAAADAAAAAUAAAAMAAAACgAAAAUAAAAPAAAABQAAAAUAAAAKAAAACgAAAAUAAAAHAAAACgAAAEsAAABAAAAAMAAAAAUAAAAgAAAAAQAAAAEAAAAQAAAAAAAAAAAAAACMAQAAoAAAAAAAAAAAAAAAjAEAAKAAAAAlAAAADAAAAAIAAAAnAAAAGAAAAAUAAAAAAAAA////AAAAAAAlAAAADAAAAAUAAABMAAAAZAAAAAAAAABhAAAAiwEAAJsAAAAAAAAAYQAAAIwBAAA7AAAAIQDwAAAAAAAAAAAAAACAPwAAAAAAAAAAAACAPwAAAAAAAAAAAAAAAAAAAAAAAAAAAAAAAAAAAAAAAAAAJQAAAAwAAAAAAACAKAAAAAwAAAAFAAAAJwAAABgAAAAFAAAAAAAAAP///wAAAAAAJQAAAAwAAAAFAAAATAAAAGQAAAAOAAAAYQAAAD8BAABxAAAADgAAAGEAAAAyAQAAEQAAACEA8AAAAAAAAAAAAAAAgD8AAAAAAAAAAAAAgD8AAAAAAAAAAAAAAAAAAAAAAAAAAAAAAAAAAAAAAAAAACUAAAAMAAAAAAAAgCgAAAAMAAAABQAAACUAAAAMAAAAAQAAABgAAAAMAAAAAAAAABIAAAAMAAAAAQAAAB4AAAAYAAAADgAAAGEAAABAAQAAcgAAACUAAAAMAAAAAQAAAFQAAAD0AAAADwAAAGEAAACzAAAAcQAAAAEAAABVVY9BhfaOQQ8AAABhAAAAHAAAAEwAAAAAAAAAAAAAAAAAAAD//////////4QAAABBAGwAYQBlAGwAcwBvAG4AIABBAG4AdAD0AG4AaQBvACAAZABlACAATwBsAGkAdgBlAGkAcgBhAAgAAAADAAAABwAAAAcAAAADAAAABgAAAAgAAAAHAAAABAAAAAgAAAAHAAAABAAAAAgAAAAHAAAAAwAAAAgAAAAEAAAACAAAAAcAAAAEAAAACgAAAAMAAAADAAAABgAAAAcAAAADAAAABQAAAAcAAABLAAAAQAAAADAAAAAFAAAAIAAAAAEAAAABAAAAEAAAAAAAAAAAAAAAjAEAAKAAAAAAAAAAAAAAAIwBAACgAAAAJQAAAAwAAAACAAAAJwAAABgAAAAFAAAAAAAAAP///wAAAAAAJQAAAAwAAAAFAAAATAAAAGQAAAAOAAAAdgAAAD8BAACGAAAADgAAAHYAAAAyAQAAEQAAACEA8AAAAAAAAAAAAAAAgD8AAAAAAAAAAAAAgD8AAAAAAAAAAAAAAAAAAAAAAAAAAAAAAAAAAAAAAAAAACUAAAAMAAAAAAAAgCgAAAAMAAAABQAAACUAAAAMAAAAAQAAABgAAAAMAAAAAAAAABIAAAAMAAAAAQAAAB4AAAAYAAAADgAAAHYAAABAAQAAhwAAACUAAAAMAAAAAQAAAFQAAAC4AAAADwAAAHYAAAB3AAAAhgAAAAEAAABVVY9BhfaOQQ8AAAB2AAAAEgAAAEwAAAAAAAAAAAAAAAAAAAD//////////3AAAABQAHIAZQBmAGUAaQB0AG8AIABNAHUAbgBpAGMAaQBwAGEAbAAHAAAABQAAAAcAAAAEAAAABwAAAAMAAAAEAAAACAAAAAQAAAAMAAAABwAAAAcAAAADAAAABgAAAAMAAAAIAAAABwAAAAMAAABLAAAAQAAAADAAAAAFAAAAIAAAAAEAAAABAAAAEAAAAAAAAAAAAAAAjAEAAKAAAAAAAAAAAAAAAIwBAACgAAAAJQAAAAwAAAACAAAAJwAAABgAAAAFAAAAAAAAAP///wAAAAAAJQAAAAwAAAAFAAAATAAAAGQAAAAOAAAAiwAAAH0BAACbAAAADgAAAIsAAABwAQAAEQAAACEA8AAAAAAAAAAAAAAAgD8AAAAAAAAAAAAAgD8AAAAAAAAAAAAAAAAAAAAAAAAAAAAAAAAAAAAAAAAAACUAAAAMAAAAAAAAgCgAAAAMAAAABQAAACUAAAAMAAAAAQAAABgAAAAMAAAAAAAAABIAAAAMAAAAAQAAABYAAAAMAAAAAAAAAFQAAACQAQAADwAAAIsAAAB8AQAAmwAAAAEAAABVVY9BhfaOQQ8AAACLAAAANgAAAEwAAAAEAAAADgAAAIsAAAB+AQAAnAAAALgAAABBAHMAcwBpAG4AYQBkAG8AIABwAG8AcgA6ACAAQQBMAEEARQBMAFMATwBOACAAQQBOAFQATwBOAEkATwAgAEQARQAgAE8ATABJAFYARQBJAFIAQQA6ADYANQAwADEANQAwADAAMgA2ADUAMwAIAAAABgAAAAYAAAADAAAABwAAAAcAAAAIAAAACAAAAAQAAAAIAAAACAAAAAUAAAADAAAABAAAAAgAAAAGAAAACAAAAAcAAAAGAAAABwAAAAoAAAAKAAAABAAAAAgAAAAKAAAABwAAAAoAAAAKAAAAAwAAAAoAAAAEAAAACQAAAAcAAAAEAAAACgAAAAYAAAADAAAACAAAAAcAAAADAAAACAAAAAgAAAADAAAABwAAAAcAAAAHAAAABwAAAAcAAAAHAAAABwAAAAcAAAAHAAAABwAAAAcAAAAWAAAADAAAAAAAAAAlAAAADAAAAAIAAAAOAAAAFAAAAAAAAAAQAAAAFAAAAA==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Orçamento</vt:lpstr>
      <vt:lpstr>Orçamento!Area_de_impressao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Talita Assunção Franco Barros</cp:lastModifiedBy>
  <cp:lastPrinted>2024-10-17T11:30:43Z</cp:lastPrinted>
  <dcterms:created xsi:type="dcterms:W3CDTF">2024-04-22T16:11:39Z</dcterms:created>
  <dcterms:modified xsi:type="dcterms:W3CDTF">2024-10-17T18:11:30Z</dcterms:modified>
</cp:coreProperties>
</file>